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9A552090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IICSA04\Desktop\"/>
    </mc:Choice>
  </mc:AlternateContent>
  <bookViews>
    <workbookView xWindow="0" yWindow="0" windowWidth="20490" windowHeight="8145"/>
  </bookViews>
  <sheets>
    <sheet name="Selección de EPP" sheetId="1" r:id="rId1"/>
    <sheet name="BRASKEM" sheetId="3" r:id="rId2"/>
    <sheet name="PEMEX" sheetId="4" r:id="rId3"/>
    <sheet name="CYPLUS IDESA" sheetId="5" r:id="rId4"/>
    <sheet name="AGROPALM" sheetId="7" r:id="rId5"/>
    <sheet name="CYDSA | SISA" sheetId="8" r:id="rId6"/>
    <sheet name="ENERGÍA INFRA" sheetId="10" r:id="rId7"/>
    <sheet name="IENOVA" sheetId="11" r:id="rId8"/>
    <sheet name="GEOSTOCK" sheetId="12" r:id="rId9"/>
    <sheet name="CONTOUR GLOBAL" sheetId="13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4" i="13" l="1"/>
  <c r="I21" i="13" l="1"/>
  <c r="I19" i="13"/>
  <c r="I27" i="13" s="1"/>
  <c r="I18" i="12"/>
  <c r="I16" i="12"/>
  <c r="I23" i="12" s="1"/>
  <c r="I19" i="11"/>
  <c r="I17" i="11"/>
  <c r="I19" i="10"/>
  <c r="I17" i="10"/>
  <c r="I24" i="10" s="1"/>
  <c r="I21" i="8"/>
  <c r="I26" i="8" s="1"/>
  <c r="I24" i="11" l="1"/>
  <c r="I19" i="8"/>
  <c r="I13" i="7"/>
  <c r="I18" i="7"/>
  <c r="I16" i="7"/>
  <c r="I20" i="5"/>
  <c r="I17" i="5"/>
  <c r="I26" i="5" s="1"/>
  <c r="I15" i="4"/>
  <c r="I20" i="4"/>
  <c r="I28" i="4" s="1"/>
  <c r="I23" i="4"/>
  <c r="I29" i="3"/>
  <c r="I24" i="3"/>
  <c r="I21" i="3"/>
  <c r="I23" i="7" l="1"/>
</calcChain>
</file>

<file path=xl/comments1.xml><?xml version="1.0" encoding="utf-8"?>
<comments xmlns="http://schemas.openxmlformats.org/spreadsheetml/2006/main">
  <authors>
    <author>USIICSA 12</author>
  </authors>
  <commentList>
    <comment ref="C8" authorId="0" shapeId="0">
      <text>
        <r>
          <rPr>
            <b/>
            <sz val="8"/>
            <color indexed="81"/>
            <rFont val="Tahoma"/>
            <family val="2"/>
          </rPr>
          <t>Casco naranja</t>
        </r>
      </text>
    </comment>
    <comment ref="C13" authorId="0" shapeId="0">
      <text>
        <r>
          <rPr>
            <b/>
            <sz val="9"/>
            <color indexed="81"/>
            <rFont val="Tahoma"/>
            <family val="2"/>
          </rPr>
          <t>Casco verde</t>
        </r>
      </text>
    </comment>
    <comment ref="G13" authorId="0" shapeId="0">
      <text>
        <r>
          <rPr>
            <b/>
            <sz val="8"/>
            <color indexed="81"/>
            <rFont val="Tahoma"/>
            <family val="2"/>
          </rPr>
          <t>Lentes de policarbonato con protecciones laterales.</t>
        </r>
      </text>
    </comment>
  </commentList>
</comments>
</file>

<file path=xl/sharedStrings.xml><?xml version="1.0" encoding="utf-8"?>
<sst xmlns="http://schemas.openxmlformats.org/spreadsheetml/2006/main" count="786" uniqueCount="147">
  <si>
    <t>Empresa</t>
  </si>
  <si>
    <t>Protección a la Cabeza</t>
  </si>
  <si>
    <t>Protección Auditiva</t>
  </si>
  <si>
    <t>Protección Respiratoria</t>
  </si>
  <si>
    <t>Protección a las Manos</t>
  </si>
  <si>
    <t>Protección a los Pies</t>
  </si>
  <si>
    <t>Protección Corporal</t>
  </si>
  <si>
    <t>Protección C/Caídas</t>
  </si>
  <si>
    <t>Casco</t>
  </si>
  <si>
    <t>Barbiquejo</t>
  </si>
  <si>
    <t>Capucha P/Soldador</t>
  </si>
  <si>
    <t>Gogles</t>
  </si>
  <si>
    <t>Gafas P/Soldar</t>
  </si>
  <si>
    <t>Careta Facial</t>
  </si>
  <si>
    <t>Careta P/Soldar</t>
  </si>
  <si>
    <t>Tapones</t>
  </si>
  <si>
    <t xml:space="preserve">Orejeras </t>
  </si>
  <si>
    <t>Mascarilla</t>
  </si>
  <si>
    <t>Arnés de Ajuste</t>
  </si>
  <si>
    <t>Cartucho</t>
  </si>
  <si>
    <t>Filtro</t>
  </si>
  <si>
    <t>Porta Filtro</t>
  </si>
  <si>
    <t>Bolsa P/Mascarilla</t>
  </si>
  <si>
    <t>Guantes de Argonero</t>
  </si>
  <si>
    <t>Guantes de Nitrilo</t>
  </si>
  <si>
    <t>Guantes de Soldador</t>
  </si>
  <si>
    <t>Mangas de Carnaza</t>
  </si>
  <si>
    <t>Botas C/Casquillo</t>
  </si>
  <si>
    <t>Botas de Hule C/Casquillo</t>
  </si>
  <si>
    <t>Botas de Hule S/Casquillo</t>
  </si>
  <si>
    <t>Polainas de Carnaza</t>
  </si>
  <si>
    <t>Camisa Manga Larga</t>
  </si>
  <si>
    <t>Pantalón</t>
  </si>
  <si>
    <t>Overol</t>
  </si>
  <si>
    <t xml:space="preserve">Chaleco </t>
  </si>
  <si>
    <t>Impermeable Camisa/Pantalón</t>
  </si>
  <si>
    <t>Impermeable Largo</t>
  </si>
  <si>
    <t>Arnés/Paracaídas</t>
  </si>
  <si>
    <t>Cable de Vida</t>
  </si>
  <si>
    <t>Protección 
Visual/Facial</t>
  </si>
  <si>
    <t>Respirador o Cubrebocas</t>
  </si>
  <si>
    <t>Guantes de Carnaza</t>
  </si>
  <si>
    <t xml:space="preserve">Nota: Los equipos seleccionados
 son los requeridos como 
"equipo básico" para el ingreso a tales empresas. </t>
  </si>
  <si>
    <t>Protector/ careta facial</t>
  </si>
  <si>
    <t>x</t>
  </si>
  <si>
    <t>Lentes de seguridad antiempañantes</t>
  </si>
  <si>
    <t>Adaptador protector 
facial para casco</t>
  </si>
  <si>
    <t xml:space="preserve">Selección de Equipo de Protección Personal Básico </t>
  </si>
  <si>
    <t>Supensión para Casco</t>
  </si>
  <si>
    <t>Googles de seguridad</t>
  </si>
  <si>
    <t>EPP BÁSICO</t>
  </si>
  <si>
    <t>Clasificación</t>
  </si>
  <si>
    <t>Equipo de Protección</t>
  </si>
  <si>
    <t>Marca</t>
  </si>
  <si>
    <t>UM</t>
  </si>
  <si>
    <t>Precio neto</t>
  </si>
  <si>
    <t>Lentes de seguridad</t>
  </si>
  <si>
    <t>IGA</t>
  </si>
  <si>
    <t>UVEX</t>
  </si>
  <si>
    <t>Retenedor para googles</t>
  </si>
  <si>
    <t>MSA</t>
  </si>
  <si>
    <t>Cantidad s.</t>
  </si>
  <si>
    <t>Visor de policarbonato V-GARD</t>
  </si>
  <si>
    <t>Adaptador para casco MSA</t>
  </si>
  <si>
    <t>PZA</t>
  </si>
  <si>
    <t>Vigencia de remplazo</t>
  </si>
  <si>
    <t>Protección facial</t>
  </si>
  <si>
    <t>Protección para 
la cabeza</t>
  </si>
  <si>
    <t>Barbiquejo de 2 puntos</t>
  </si>
  <si>
    <t xml:space="preserve">Casco tipo cachucha clasif. E </t>
  </si>
  <si>
    <t>1 año</t>
  </si>
  <si>
    <t>6 meses</t>
  </si>
  <si>
    <t xml:space="preserve">2 meses </t>
  </si>
  <si>
    <t>Protección respiratoria</t>
  </si>
  <si>
    <t>3M</t>
  </si>
  <si>
    <t>Filtros 6003</t>
  </si>
  <si>
    <t>PQT</t>
  </si>
  <si>
    <t>Respirador media cara
 reutilizable S600</t>
  </si>
  <si>
    <t>Protección de manos</t>
  </si>
  <si>
    <t>Guantes hyflex 11-550</t>
  </si>
  <si>
    <t>ANSELL</t>
  </si>
  <si>
    <t>2 a 3 semanas</t>
  </si>
  <si>
    <t>Guantes polinitrilo WE-110</t>
  </si>
  <si>
    <t>HONEYWELL</t>
  </si>
  <si>
    <t>3 a 3 semanas</t>
  </si>
  <si>
    <t>Protección auditiva</t>
  </si>
  <si>
    <t>Tapones auditivos MOD-MAX30</t>
  </si>
  <si>
    <t>HOWARD LEIGHT</t>
  </si>
  <si>
    <t>1 semana</t>
  </si>
  <si>
    <t>Caja con tapones auditivos MOD-MAX30</t>
  </si>
  <si>
    <t>Por caja $600</t>
  </si>
  <si>
    <t>Por pieza $10.00</t>
  </si>
  <si>
    <t>Protección corporal</t>
  </si>
  <si>
    <t>Overol industrial caqui con cintas reflejantes verdes</t>
  </si>
  <si>
    <t>Impermable de dos piezas, chamarra y pantalón</t>
  </si>
  <si>
    <t>UNITAM</t>
  </si>
  <si>
    <t>JYRSA</t>
  </si>
  <si>
    <t>Calzado</t>
  </si>
  <si>
    <t>Botas de seguridad estilo Borcegui, dieléctricas</t>
  </si>
  <si>
    <t>VAN VIEN</t>
  </si>
  <si>
    <t>Estudiós médicos en 
laboratorios ABKA</t>
  </si>
  <si>
    <t>Perfil clínico para ingreso a Braskem</t>
  </si>
  <si>
    <t>ABKA</t>
  </si>
  <si>
    <t>NA</t>
  </si>
  <si>
    <t>BOX</t>
  </si>
  <si>
    <t>Protección COVID</t>
  </si>
  <si>
    <t>Cubrebocas tricapa</t>
  </si>
  <si>
    <t>BEST</t>
  </si>
  <si>
    <t>Gasto total para el ingreso a Braskem (por trabajador)</t>
  </si>
  <si>
    <t>Estudios o pruebas médicas…</t>
  </si>
  <si>
    <t>1 año como mínimo</t>
  </si>
  <si>
    <t>Dependiendo el uso</t>
  </si>
  <si>
    <t>Protección de ojos
y facial</t>
  </si>
  <si>
    <t>Mica dermacare</t>
  </si>
  <si>
    <t>Adaptador para mica facial</t>
  </si>
  <si>
    <t>DERMACARE</t>
  </si>
  <si>
    <t xml:space="preserve">1 año </t>
  </si>
  <si>
    <t>MR</t>
  </si>
  <si>
    <t>Tapones auditivos MOD SMART FIT</t>
  </si>
  <si>
    <t>Overol naranja c/ziper cintas reflejantes 9 Oz</t>
  </si>
  <si>
    <t>VARIOS</t>
  </si>
  <si>
    <t>ARMADA</t>
  </si>
  <si>
    <t>Protección manos</t>
  </si>
  <si>
    <t>Mascarilla contra gases 2 filtros</t>
  </si>
  <si>
    <t>TULMEX</t>
  </si>
  <si>
    <t>Filtros para mascarilla contra gases</t>
  </si>
  <si>
    <t xml:space="preserve">6 meses </t>
  </si>
  <si>
    <t>Mascarilla de escape (miniscape) rotulada con el nombre de su compañía.</t>
  </si>
  <si>
    <t>Único uso en 
caso de emergencia</t>
  </si>
  <si>
    <t xml:space="preserve">Guantes de protección tipo CHEMIPRO </t>
  </si>
  <si>
    <t>Traje Tychem tipo B modelo sugerido Ansell
AlphaTec 3000 – Model 111</t>
  </si>
  <si>
    <t>Único uso</t>
  </si>
  <si>
    <t>Cubrebocas KN95</t>
  </si>
  <si>
    <t>Estudio médico</t>
  </si>
  <si>
    <t xml:space="preserve">Certificado médico </t>
  </si>
  <si>
    <t>Al ingreso a planta</t>
  </si>
  <si>
    <t>Prueba COVID</t>
  </si>
  <si>
    <t>En caso de paro de planta, se requiere prueba antígeno Covid-19 máximo realizada el día previo a su ingreso final no inducción).</t>
  </si>
  <si>
    <t>Filtros para mascarilla contra NH3</t>
  </si>
  <si>
    <t>PLANTA SISA</t>
  </si>
  <si>
    <t>Overol industrial naranja con cintas reflejantes</t>
  </si>
  <si>
    <t>GEOSTOCK</t>
  </si>
  <si>
    <t>Bolsa sarga color azul</t>
  </si>
  <si>
    <t>Cinturón para bolsa sarga</t>
  </si>
  <si>
    <t>La relación de costos presentada es informativa más no limitativa debido a que los requerimientos por la planta pueden ser modificados o anexos durante el proceso de ejecución. Los artículos considerados en el presupuesto solo contempla el equipo de protección básico.</t>
  </si>
  <si>
    <t>4 semana</t>
  </si>
  <si>
    <t>4 semanas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</si>
</sst>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;[Red]\-&quot;$&quot;#,##0"/>
    <numFmt numFmtId="8" formatCode="&quot;$&quot;#,##0.00;[Red]\-&quot;$&quot;#,##0.00"/>
  </numFmts>
  <fonts count="2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8"/>
      <name val="Arial"/>
      <family val="2"/>
    </font>
    <font>
      <sz val="10"/>
      <color rgb="FF202124"/>
      <name val="Arial"/>
      <family val="2"/>
    </font>
    <font>
      <b/>
      <sz val="8"/>
      <color theme="1"/>
      <name val="Calibri"/>
      <family val="2"/>
      <scheme val="minor"/>
    </font>
    <font>
      <b/>
      <sz val="9"/>
      <color indexed="81"/>
      <name val="Tahoma"/>
      <family val="2"/>
    </font>
    <font>
      <b/>
      <sz val="8"/>
      <color indexed="81"/>
      <name val="Tahoma"/>
      <family val="2"/>
    </font>
    <font>
      <b/>
      <sz val="9"/>
      <color theme="0"/>
      <name val="Arial"/>
      <family val="2"/>
    </font>
    <font>
      <b/>
      <vertAlign val="superscript"/>
      <sz val="16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rgb="FF183558"/>
      <name val="Segoe UI"/>
      <family val="2"/>
    </font>
    <font>
      <b/>
      <sz val="9"/>
      <color rgb="FF183558"/>
      <name val="Segoe UI"/>
      <family val="2"/>
    </font>
    <font>
      <sz val="11"/>
      <color theme="1"/>
      <name val="Segoe UI"/>
      <family val="2"/>
    </font>
    <font>
      <b/>
      <sz val="11"/>
      <color theme="0"/>
      <name val="Segoe UI"/>
      <family val="2"/>
    </font>
    <font>
      <b/>
      <sz val="12"/>
      <color theme="0"/>
      <name val="Segoe UI"/>
      <family val="2"/>
    </font>
    <font>
      <b/>
      <sz val="20"/>
      <color rgb="FF183558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1"/>
      <color rgb="FF002060"/>
      <name val="Segoe UI"/>
      <family val="2"/>
    </font>
    <font>
      <b/>
      <sz val="10"/>
      <color theme="0"/>
      <name val="Segoe UI"/>
      <family val="2"/>
    </font>
    <font>
      <b/>
      <sz val="22"/>
      <color rgb="FF002060"/>
      <name val="Segoe UI"/>
      <family val="2"/>
    </font>
    <font>
      <b/>
      <sz val="12"/>
      <color theme="1"/>
      <name val="Segoe"/>
    </font>
    <font>
      <b/>
      <sz val="9"/>
      <color rgb="FFFF0000"/>
      <name val="Segoe UI"/>
      <family val="2"/>
    </font>
  </fonts>
  <fills count="28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8C440E"/>
        <bgColor indexed="64"/>
      </patternFill>
    </fill>
    <fill>
      <patternFill patternType="solid">
        <fgColor rgb="FFFADFBC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183558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7030A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/>
      <diagonal style="thin">
        <color indexed="64"/>
      </diagonal>
    </border>
    <border diagonalDown="1">
      <left/>
      <right style="thin">
        <color indexed="64"/>
      </right>
      <top/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0" fillId="0" borderId="0" xfId="0" applyFill="1" applyAlignment="1"/>
    <xf numFmtId="0" fontId="12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0" fillId="0" borderId="0" xfId="0" applyBorder="1"/>
    <xf numFmtId="0" fontId="14" fillId="0" borderId="0" xfId="0" applyFont="1"/>
    <xf numFmtId="0" fontId="14" fillId="0" borderId="1" xfId="0" applyFont="1" applyBorder="1" applyAlignment="1">
      <alignment horizontal="center"/>
    </xf>
    <xf numFmtId="0" fontId="14" fillId="0" borderId="0" xfId="0" applyFont="1" applyBorder="1"/>
    <xf numFmtId="0" fontId="14" fillId="0" borderId="1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8" fontId="14" fillId="0" borderId="1" xfId="0" applyNumberFormat="1" applyFont="1" applyBorder="1" applyAlignment="1">
      <alignment horizontal="center" vertical="center"/>
    </xf>
    <xf numFmtId="6" fontId="14" fillId="0" borderId="1" xfId="0" applyNumberFormat="1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25" borderId="1" xfId="0" applyFont="1" applyFill="1" applyBorder="1" applyAlignment="1">
      <alignment horizontal="center" vertical="center" wrapText="1"/>
    </xf>
    <xf numFmtId="0" fontId="15" fillId="27" borderId="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0" fontId="10" fillId="18" borderId="1" xfId="0" applyFont="1" applyFill="1" applyBorder="1" applyAlignment="1">
      <alignment horizontal="center" vertical="center" wrapText="1"/>
    </xf>
    <xf numFmtId="0" fontId="15" fillId="16" borderId="1" xfId="0" applyFont="1" applyFill="1" applyBorder="1" applyAlignment="1">
      <alignment horizontal="center" vertical="center" wrapText="1"/>
    </xf>
    <xf numFmtId="6" fontId="14" fillId="0" borderId="1" xfId="0" applyNumberFormat="1" applyFont="1" applyBorder="1" applyAlignment="1">
      <alignment horizontal="center"/>
    </xf>
    <xf numFmtId="0" fontId="14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/>
    </xf>
    <xf numFmtId="8" fontId="14" fillId="0" borderId="1" xfId="0" applyNumberFormat="1" applyFont="1" applyFill="1" applyBorder="1" applyAlignment="1">
      <alignment horizontal="center" vertical="center"/>
    </xf>
    <xf numFmtId="6" fontId="14" fillId="0" borderId="1" xfId="0" applyNumberFormat="1" applyFont="1" applyFill="1" applyBorder="1" applyAlignment="1">
      <alignment horizontal="center" vertical="center"/>
    </xf>
    <xf numFmtId="0" fontId="15" fillId="23" borderId="1" xfId="0" applyFont="1" applyFill="1" applyBorder="1" applyAlignment="1">
      <alignment horizontal="center" vertical="center" wrapText="1"/>
    </xf>
    <xf numFmtId="0" fontId="15" fillId="26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5" fillId="11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6" fontId="14" fillId="0" borderId="1" xfId="0" applyNumberFormat="1" applyFont="1" applyFill="1" applyBorder="1" applyAlignment="1">
      <alignment horizontal="center"/>
    </xf>
    <xf numFmtId="6" fontId="14" fillId="0" borderId="0" xfId="0" applyNumberFormat="1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5" fillId="24" borderId="1" xfId="0" applyFont="1" applyFill="1" applyBorder="1" applyAlignment="1">
      <alignment horizontal="center" vertical="center" wrapText="1"/>
    </xf>
    <xf numFmtId="0" fontId="20" fillId="11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9" fillId="9" borderId="7" xfId="0" applyFont="1" applyFill="1" applyBorder="1" applyAlignment="1">
      <alignment horizontal="left" vertical="center" shrinkToFit="1"/>
    </xf>
    <xf numFmtId="0" fontId="9" fillId="9" borderId="8" xfId="0" applyFont="1" applyFill="1" applyBorder="1" applyAlignment="1">
      <alignment horizontal="left" vertical="center" shrinkToFit="1"/>
    </xf>
    <xf numFmtId="0" fontId="9" fillId="9" borderId="9" xfId="0" applyFont="1" applyFill="1" applyBorder="1" applyAlignment="1">
      <alignment horizontal="left" vertical="center" shrinkToFit="1"/>
    </xf>
    <xf numFmtId="0" fontId="9" fillId="9" borderId="10" xfId="0" applyFont="1" applyFill="1" applyBorder="1" applyAlignment="1">
      <alignment horizontal="left" vertical="center" shrinkToFit="1"/>
    </xf>
    <xf numFmtId="0" fontId="9" fillId="9" borderId="11" xfId="0" applyFont="1" applyFill="1" applyBorder="1" applyAlignment="1">
      <alignment horizontal="left" vertical="center" shrinkToFit="1"/>
    </xf>
    <xf numFmtId="0" fontId="9" fillId="9" borderId="12" xfId="0" applyFont="1" applyFill="1" applyBorder="1" applyAlignment="1">
      <alignment horizontal="left" vertical="center" shrinkToFit="1"/>
    </xf>
    <xf numFmtId="0" fontId="3" fillId="10" borderId="1" xfId="0" applyFont="1" applyFill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center" vertical="center"/>
    </xf>
    <xf numFmtId="0" fontId="3" fillId="13" borderId="1" xfId="0" applyFont="1" applyFill="1" applyBorder="1" applyAlignment="1">
      <alignment horizontal="center" vertical="center" textRotation="90" wrapText="1"/>
    </xf>
    <xf numFmtId="0" fontId="2" fillId="9" borderId="1" xfId="0" applyFont="1" applyFill="1" applyBorder="1" applyAlignment="1">
      <alignment horizontal="center" vertical="center"/>
    </xf>
    <xf numFmtId="0" fontId="3" fillId="12" borderId="1" xfId="0" applyFont="1" applyFill="1" applyBorder="1" applyAlignment="1">
      <alignment horizontal="center" vertical="center" textRotation="90" wrapText="1"/>
    </xf>
    <xf numFmtId="0" fontId="3" fillId="17" borderId="1" xfId="0" applyFont="1" applyFill="1" applyBorder="1" applyAlignment="1">
      <alignment horizontal="center" vertical="center" textRotation="90" wrapText="1"/>
    </xf>
    <xf numFmtId="0" fontId="3" fillId="14" borderId="1" xfId="0" applyFont="1" applyFill="1" applyBorder="1" applyAlignment="1">
      <alignment horizontal="center" vertical="center" textRotation="90" wrapText="1"/>
    </xf>
    <xf numFmtId="0" fontId="8" fillId="8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textRotation="90" wrapText="1"/>
    </xf>
    <xf numFmtId="0" fontId="3" fillId="15" borderId="1" xfId="0" applyFont="1" applyFill="1" applyBorder="1" applyAlignment="1">
      <alignment horizontal="center" vertical="center" textRotation="90" wrapText="1"/>
    </xf>
    <xf numFmtId="0" fontId="8" fillId="16" borderId="1" xfId="0" applyFont="1" applyFill="1" applyBorder="1" applyAlignment="1">
      <alignment horizontal="center" wrapText="1"/>
    </xf>
    <xf numFmtId="0" fontId="3" fillId="13" borderId="6" xfId="0" applyFont="1" applyFill="1" applyBorder="1" applyAlignment="1">
      <alignment horizontal="center" vertical="center" textRotation="90" wrapText="1"/>
    </xf>
    <xf numFmtId="0" fontId="8" fillId="4" borderId="1" xfId="0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vertical="center"/>
    </xf>
    <xf numFmtId="0" fontId="8" fillId="11" borderId="1" xfId="0" applyFont="1" applyFill="1" applyBorder="1" applyAlignment="1">
      <alignment horizontal="center" vertical="center"/>
    </xf>
    <xf numFmtId="6" fontId="17" fillId="21" borderId="0" xfId="0" applyNumberFormat="1" applyFont="1" applyFill="1" applyAlignment="1">
      <alignment horizontal="center" vertical="center"/>
    </xf>
    <xf numFmtId="0" fontId="17" fillId="21" borderId="0" xfId="0" applyFont="1" applyFill="1" applyAlignment="1">
      <alignment horizontal="center" vertical="center"/>
    </xf>
    <xf numFmtId="0" fontId="19" fillId="0" borderId="17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6" fillId="19" borderId="0" xfId="0" applyFont="1" applyFill="1" applyAlignment="1">
      <alignment horizontal="center" vertical="center"/>
    </xf>
    <xf numFmtId="0" fontId="15" fillId="16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0" fontId="11" fillId="20" borderId="0" xfId="0" applyFont="1" applyFill="1" applyAlignment="1">
      <alignment horizontal="center" vertical="center"/>
    </xf>
    <xf numFmtId="0" fontId="23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/>
    </xf>
    <xf numFmtId="0" fontId="15" fillId="24" borderId="1" xfId="0" applyFont="1" applyFill="1" applyBorder="1" applyAlignment="1">
      <alignment horizontal="center" vertical="center"/>
    </xf>
    <xf numFmtId="0" fontId="15" fillId="22" borderId="1" xfId="0" applyFont="1" applyFill="1" applyBorder="1" applyAlignment="1">
      <alignment horizontal="center" vertical="center" wrapText="1"/>
    </xf>
    <xf numFmtId="0" fontId="15" fillId="11" borderId="1" xfId="0" applyFont="1" applyFill="1" applyBorder="1" applyAlignment="1">
      <alignment horizontal="center" vertical="center" wrapText="1"/>
    </xf>
    <xf numFmtId="0" fontId="15" fillId="26" borderId="1" xfId="0" applyFont="1" applyFill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/>
    </xf>
    <xf numFmtId="0" fontId="15" fillId="25" borderId="1" xfId="0" applyFont="1" applyFill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5" fillId="11" borderId="13" xfId="0" applyFont="1" applyFill="1" applyBorder="1" applyAlignment="1">
      <alignment horizontal="center" vertical="center" wrapText="1"/>
    </xf>
    <xf numFmtId="0" fontId="15" fillId="11" borderId="14" xfId="0" applyFont="1" applyFill="1" applyBorder="1" applyAlignment="1">
      <alignment horizontal="center" vertical="center" wrapText="1"/>
    </xf>
    <xf numFmtId="0" fontId="15" fillId="11" borderId="15" xfId="0" applyFont="1" applyFill="1" applyBorder="1" applyAlignment="1">
      <alignment horizontal="center" vertical="center" wrapText="1"/>
    </xf>
    <xf numFmtId="0" fontId="15" fillId="24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horizontal="left" vertical="center"/>
    </xf>
    <xf numFmtId="0" fontId="20" fillId="11" borderId="13" xfId="0" applyFont="1" applyFill="1" applyBorder="1" applyAlignment="1">
      <alignment horizontal="center" vertical="center" wrapText="1"/>
    </xf>
    <xf numFmtId="0" fontId="20" fillId="11" borderId="14" xfId="0" applyFont="1" applyFill="1" applyBorder="1" applyAlignment="1">
      <alignment horizontal="center" vertical="center" wrapText="1"/>
    </xf>
    <xf numFmtId="0" fontId="20" fillId="11" borderId="1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83558"/>
      <color rgb="FF8C440E"/>
      <color rgb="FFFADFB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9A552090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6</xdr:row>
      <xdr:rowOff>22860</xdr:rowOff>
    </xdr:from>
    <xdr:to>
      <xdr:col>1</xdr:col>
      <xdr:colOff>502920</xdr:colOff>
      <xdr:row>6</xdr:row>
      <xdr:rowOff>312420</xdr:rowOff>
    </xdr:to>
    <xdr:pic>
      <xdr:nvPicPr>
        <xdr:cNvPr id="2" name="Imagen 1" descr="Braskem Idesa cumple año y medio de operación y moderniza su identidad.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01" t="16017" r="4762" b="23121"/>
        <a:stretch/>
      </xdr:blipFill>
      <xdr:spPr bwMode="auto">
        <a:xfrm>
          <a:off x="266700" y="1760220"/>
          <a:ext cx="1028700" cy="2895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304800</xdr:colOff>
      <xdr:row>8</xdr:row>
      <xdr:rowOff>304800</xdr:rowOff>
    </xdr:to>
    <xdr:sp macro="" textlink="">
      <xdr:nvSpPr>
        <xdr:cNvPr id="1025" name="AutoShape 1" descr="Petróleos Mexicanos - Wikipedia, la enciclopedia libre"/>
        <xdr:cNvSpPr>
          <a:spLocks noChangeAspect="1" noChangeArrowheads="1"/>
        </xdr:cNvSpPr>
      </xdr:nvSpPr>
      <xdr:spPr bwMode="auto">
        <a:xfrm>
          <a:off x="792480" y="26136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373380</xdr:colOff>
      <xdr:row>7</xdr:row>
      <xdr:rowOff>34238</xdr:rowOff>
    </xdr:from>
    <xdr:to>
      <xdr:col>1</xdr:col>
      <xdr:colOff>464820</xdr:colOff>
      <xdr:row>7</xdr:row>
      <xdr:rowOff>385449</xdr:rowOff>
    </xdr:to>
    <xdr:pic>
      <xdr:nvPicPr>
        <xdr:cNvPr id="4" name="Imagen 3" descr="Pemex Refinacion Logo Vector (.CDR) Free Download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380" y="2099258"/>
          <a:ext cx="883920" cy="3512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190500</xdr:colOff>
      <xdr:row>7</xdr:row>
      <xdr:rowOff>251460</xdr:rowOff>
    </xdr:from>
    <xdr:to>
      <xdr:col>1</xdr:col>
      <xdr:colOff>739140</xdr:colOff>
      <xdr:row>9</xdr:row>
      <xdr:rowOff>152400</xdr:rowOff>
    </xdr:to>
    <xdr:pic>
      <xdr:nvPicPr>
        <xdr:cNvPr id="5" name="Imagen 4" descr="Grupo Idesa - La industria detrás de la industria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2316480"/>
          <a:ext cx="1341120" cy="7315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6</xdr:col>
      <xdr:colOff>45720</xdr:colOff>
      <xdr:row>10</xdr:row>
      <xdr:rowOff>304800</xdr:rowOff>
    </xdr:to>
    <xdr:sp macro="" textlink="">
      <xdr:nvSpPr>
        <xdr:cNvPr id="1030" name="AutoShape 6" descr="Alpek Polyester"/>
        <xdr:cNvSpPr>
          <a:spLocks noChangeAspect="1" noChangeArrowheads="1"/>
        </xdr:cNvSpPr>
      </xdr:nvSpPr>
      <xdr:spPr bwMode="auto">
        <a:xfrm>
          <a:off x="2362200" y="34213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327660</xdr:colOff>
      <xdr:row>8</xdr:row>
      <xdr:rowOff>284481</xdr:rowOff>
    </xdr:from>
    <xdr:to>
      <xdr:col>1</xdr:col>
      <xdr:colOff>532045</xdr:colOff>
      <xdr:row>10</xdr:row>
      <xdr:rowOff>193040</xdr:rowOff>
    </xdr:to>
    <xdr:pic>
      <xdr:nvPicPr>
        <xdr:cNvPr id="10" name="Imagen 9" descr="Modelo de identidad preservada - AgroAmerica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660" y="2743201"/>
          <a:ext cx="996865" cy="8940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165735</xdr:colOff>
      <xdr:row>10</xdr:row>
      <xdr:rowOff>2741</xdr:rowOff>
    </xdr:from>
    <xdr:to>
      <xdr:col>1</xdr:col>
      <xdr:colOff>551815</xdr:colOff>
      <xdr:row>10</xdr:row>
      <xdr:rowOff>386804</xdr:rowOff>
    </xdr:to>
    <xdr:pic>
      <xdr:nvPicPr>
        <xdr:cNvPr id="12" name="Imagen 11" descr="Grupo Infra invierte 400 mdp en nueva planta en Ciudad Juárez, Chihuahua |  El Industrial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735" y="3936566"/>
          <a:ext cx="1148080" cy="3840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487680</xdr:colOff>
      <xdr:row>12</xdr:row>
      <xdr:rowOff>50800</xdr:rowOff>
    </xdr:from>
    <xdr:to>
      <xdr:col>1</xdr:col>
      <xdr:colOff>391973</xdr:colOff>
      <xdr:row>12</xdr:row>
      <xdr:rowOff>497840</xdr:rowOff>
    </xdr:to>
    <xdr:pic>
      <xdr:nvPicPr>
        <xdr:cNvPr id="13" name="Imagen 12" descr="Empleados, ubicación y vacantes de CYDSA | LinkedIn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259" b="15556"/>
        <a:stretch/>
      </xdr:blipFill>
      <xdr:spPr bwMode="auto">
        <a:xfrm>
          <a:off x="487680" y="4876800"/>
          <a:ext cx="696773" cy="4470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161924</xdr:colOff>
      <xdr:row>2</xdr:row>
      <xdr:rowOff>38099</xdr:rowOff>
    </xdr:from>
    <xdr:to>
      <xdr:col>3</xdr:col>
      <xdr:colOff>358694</xdr:colOff>
      <xdr:row>5</xdr:row>
      <xdr:rowOff>161925</xdr:rowOff>
    </xdr:to>
    <xdr:pic>
      <xdr:nvPicPr>
        <xdr:cNvPr id="2" name="Imagen 1" descr="Braskem Idesa cumple año y medio de operación y moderniza su identidad.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01" t="16017" r="4762" b="23121"/>
        <a:stretch/>
      </xdr:blipFill>
      <xdr:spPr bwMode="auto">
        <a:xfrm>
          <a:off x="923924" y="419099"/>
          <a:ext cx="2397045" cy="6953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333374</xdr:colOff>
      <xdr:row>2</xdr:row>
      <xdr:rowOff>56482</xdr:rowOff>
    </xdr:from>
    <xdr:to>
      <xdr:col>3</xdr:col>
      <xdr:colOff>504825</xdr:colOff>
      <xdr:row>5</xdr:row>
      <xdr:rowOff>135663</xdr:rowOff>
    </xdr:to>
    <xdr:pic>
      <xdr:nvPicPr>
        <xdr:cNvPr id="3" name="Imagen 2" descr="Pemex Refinacion Logo Vector (.CDR) Free Download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4" y="437482"/>
          <a:ext cx="2371726" cy="6506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161923</xdr:colOff>
      <xdr:row>0</xdr:row>
      <xdr:rowOff>37431</xdr:rowOff>
    </xdr:from>
    <xdr:to>
      <xdr:col>3</xdr:col>
      <xdr:colOff>523875</xdr:colOff>
      <xdr:row>6</xdr:row>
      <xdr:rowOff>302166</xdr:rowOff>
    </xdr:to>
    <xdr:pic>
      <xdr:nvPicPr>
        <xdr:cNvPr id="3" name="Imagen 2" descr="Grupo Idesa - La industria detrás de la industria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3" y="37431"/>
          <a:ext cx="2562227" cy="1407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542926</xdr:colOff>
      <xdr:row>0</xdr:row>
      <xdr:rowOff>66676</xdr:rowOff>
    </xdr:from>
    <xdr:to>
      <xdr:col>2</xdr:col>
      <xdr:colOff>0</xdr:colOff>
      <xdr:row>6</xdr:row>
      <xdr:rowOff>328287</xdr:rowOff>
    </xdr:to>
    <xdr:pic>
      <xdr:nvPicPr>
        <xdr:cNvPr id="3" name="Imagen 2" descr="Modelo de identidad preservada - AgroAmeric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6" y="66676"/>
          <a:ext cx="1657349" cy="15093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247651</xdr:colOff>
      <xdr:row>2</xdr:row>
      <xdr:rowOff>66675</xdr:rowOff>
    </xdr:from>
    <xdr:to>
      <xdr:col>2</xdr:col>
      <xdr:colOff>361950</xdr:colOff>
      <xdr:row>5</xdr:row>
      <xdr:rowOff>557079</xdr:rowOff>
    </xdr:to>
    <xdr:pic>
      <xdr:nvPicPr>
        <xdr:cNvPr id="3" name="Imagen 2" descr="Empleados, ubicación y vacantes de CYDSA | LinkedIn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259" b="15556"/>
        <a:stretch/>
      </xdr:blipFill>
      <xdr:spPr bwMode="auto">
        <a:xfrm>
          <a:off x="1009651" y="447675"/>
          <a:ext cx="1552574" cy="10619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2</xdr:row>
      <xdr:rowOff>38100</xdr:rowOff>
    </xdr:from>
    <xdr:to>
      <xdr:col>2</xdr:col>
      <xdr:colOff>657225</xdr:colOff>
      <xdr:row>5</xdr:row>
      <xdr:rowOff>103873</xdr:rowOff>
    </xdr:to>
    <xdr:pic>
      <xdr:nvPicPr>
        <xdr:cNvPr id="3" name="Imagen 2" descr="Grupo Infra invierte 400 mdp en nueva planta en Ciudad Juárez, Chihuahua |  El Industri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419100"/>
          <a:ext cx="1905000" cy="6372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676275</xdr:colOff>
      <xdr:row>2</xdr:row>
      <xdr:rowOff>47625</xdr:rowOff>
    </xdr:from>
    <xdr:to>
      <xdr:col>4</xdr:col>
      <xdr:colOff>1009650</xdr:colOff>
      <xdr:row>6</xdr:row>
      <xdr:rowOff>295275</xdr:rowOff>
    </xdr:to>
    <xdr:pic>
      <xdr:nvPicPr>
        <xdr:cNvPr id="3" name="Imagen 2" descr="cid:image001.png@01D8951D.9A552090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" y="428625"/>
          <a:ext cx="5953125" cy="12858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0</xdr:row>
      <xdr:rowOff>0</xdr:rowOff>
    </xdr:from>
    <xdr:to>
      <xdr:col>6</xdr:col>
      <xdr:colOff>304800</xdr:colOff>
      <xdr:row>1</xdr:row>
      <xdr:rowOff>114300</xdr:rowOff>
    </xdr:to>
    <xdr:sp macro="" textlink="">
      <xdr:nvSpPr>
        <xdr:cNvPr id="9217" name="AutoShape 1" descr="Trabajos en ContourGlobal"/>
        <xdr:cNvSpPr>
          <a:spLocks noChangeAspect="1" noChangeArrowheads="1"/>
        </xdr:cNvSpPr>
      </xdr:nvSpPr>
      <xdr:spPr bwMode="auto">
        <a:xfrm>
          <a:off x="7667625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190500</xdr:colOff>
      <xdr:row>2</xdr:row>
      <xdr:rowOff>9525</xdr:rowOff>
    </xdr:from>
    <xdr:to>
      <xdr:col>2</xdr:col>
      <xdr:colOff>657225</xdr:colOff>
      <xdr:row>4</xdr:row>
      <xdr:rowOff>552450</xdr:rowOff>
    </xdr:to>
    <xdr:pic>
      <xdr:nvPicPr>
        <xdr:cNvPr id="3" name="Imagen 2" descr="ContourGlobal | LinkedIn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4000" b="27500"/>
        <a:stretch/>
      </xdr:blipFill>
      <xdr:spPr bwMode="auto">
        <a:xfrm>
          <a:off x="952500" y="390525"/>
          <a:ext cx="1905000" cy="923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AM14"/>
  <sheetViews>
    <sheetView tabSelected="1" zoomScaleNormal="100" workbookViewId="0">
      <selection activeCell="A12" sqref="A12:B12"/>
    </sheetView>
  </sheetViews>
  <sheetFormatPr baseColWidth="10" defaultRowHeight="15"/>
  <cols>
    <col min="2" max="2" width="11.5703125" customWidth="1"/>
    <col min="3" max="6" width="3.7109375" customWidth="1"/>
    <col min="7" max="7" width="6.140625" customWidth="1"/>
    <col min="8" max="8" width="3.7109375" customWidth="1"/>
    <col min="9" max="9" width="5.7109375" customWidth="1"/>
    <col min="10" max="14" width="3.7109375" customWidth="1"/>
    <col min="15" max="15" width="7" customWidth="1"/>
    <col min="16" max="26" width="3.7109375" customWidth="1"/>
    <col min="27" max="27" width="5.5703125" customWidth="1"/>
    <col min="28" max="30" width="3.7109375" customWidth="1"/>
    <col min="31" max="31" width="6" customWidth="1"/>
    <col min="32" max="35" width="3.7109375" customWidth="1"/>
    <col min="36" max="36" width="6.7109375" customWidth="1"/>
    <col min="37" max="37" width="3.7109375" customWidth="1"/>
    <col min="38" max="38" width="3.5703125" customWidth="1"/>
    <col min="39" max="39" width="6.7109375" customWidth="1"/>
  </cols>
  <sheetData>
    <row r="2" spans="1:39" ht="14.45" customHeight="1">
      <c r="A2" s="42" t="s">
        <v>0</v>
      </c>
      <c r="B2" s="43"/>
      <c r="C2" s="51" t="s">
        <v>47</v>
      </c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</row>
    <row r="3" spans="1:39" ht="14.45" customHeight="1">
      <c r="A3" s="44"/>
      <c r="B3" s="45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AL3" s="51"/>
      <c r="AM3" s="51"/>
    </row>
    <row r="4" spans="1:39" ht="27" customHeight="1">
      <c r="A4" s="46"/>
      <c r="B4" s="47"/>
      <c r="C4" s="61" t="s">
        <v>1</v>
      </c>
      <c r="D4" s="61"/>
      <c r="E4" s="61"/>
      <c r="F4" s="61"/>
      <c r="G4" s="62" t="s">
        <v>39</v>
      </c>
      <c r="H4" s="62"/>
      <c r="I4" s="62"/>
      <c r="J4" s="63"/>
      <c r="K4" s="63"/>
      <c r="L4" s="63"/>
      <c r="M4" s="63"/>
      <c r="N4" s="64" t="s">
        <v>2</v>
      </c>
      <c r="O4" s="64"/>
      <c r="P4" s="65" t="s">
        <v>3</v>
      </c>
      <c r="Q4" s="65"/>
      <c r="R4" s="65"/>
      <c r="S4" s="65"/>
      <c r="T4" s="65"/>
      <c r="U4" s="65"/>
      <c r="V4" s="65"/>
      <c r="W4" s="66" t="s">
        <v>4</v>
      </c>
      <c r="X4" s="66"/>
      <c r="Y4" s="66"/>
      <c r="Z4" s="66"/>
      <c r="AA4" s="66"/>
      <c r="AB4" s="55" t="s">
        <v>5</v>
      </c>
      <c r="AC4" s="55"/>
      <c r="AD4" s="55"/>
      <c r="AE4" s="55"/>
      <c r="AF4" s="56" t="s">
        <v>6</v>
      </c>
      <c r="AG4" s="56"/>
      <c r="AH4" s="56"/>
      <c r="AI4" s="56"/>
      <c r="AJ4" s="56"/>
      <c r="AK4" s="56"/>
      <c r="AL4" s="59" t="s">
        <v>7</v>
      </c>
      <c r="AM4" s="59"/>
    </row>
    <row r="5" spans="1:39" ht="14.45" customHeight="1">
      <c r="A5" s="38" t="s">
        <v>42</v>
      </c>
      <c r="B5" s="39"/>
      <c r="C5" s="50" t="s">
        <v>8</v>
      </c>
      <c r="D5" s="50" t="s">
        <v>48</v>
      </c>
      <c r="E5" s="50" t="s">
        <v>9</v>
      </c>
      <c r="F5" s="50" t="s">
        <v>10</v>
      </c>
      <c r="G5" s="48" t="s">
        <v>45</v>
      </c>
      <c r="H5" s="48" t="s">
        <v>43</v>
      </c>
      <c r="I5" s="48" t="s">
        <v>46</v>
      </c>
      <c r="J5" s="48" t="s">
        <v>11</v>
      </c>
      <c r="K5" s="48" t="s">
        <v>12</v>
      </c>
      <c r="L5" s="48" t="s">
        <v>13</v>
      </c>
      <c r="M5" s="48" t="s">
        <v>14</v>
      </c>
      <c r="N5" s="52" t="s">
        <v>15</v>
      </c>
      <c r="O5" s="52" t="s">
        <v>16</v>
      </c>
      <c r="P5" s="57" t="s">
        <v>17</v>
      </c>
      <c r="Q5" s="57" t="s">
        <v>18</v>
      </c>
      <c r="R5" s="57" t="s">
        <v>19</v>
      </c>
      <c r="S5" s="57" t="s">
        <v>20</v>
      </c>
      <c r="T5" s="57" t="s">
        <v>21</v>
      </c>
      <c r="U5" s="57" t="s">
        <v>22</v>
      </c>
      <c r="V5" s="57" t="s">
        <v>40</v>
      </c>
      <c r="W5" s="58" t="s">
        <v>23</v>
      </c>
      <c r="X5" s="58" t="s">
        <v>24</v>
      </c>
      <c r="Y5" s="58" t="s">
        <v>25</v>
      </c>
      <c r="Z5" s="58" t="s">
        <v>26</v>
      </c>
      <c r="AA5" s="58" t="s">
        <v>41</v>
      </c>
      <c r="AB5" s="54" t="s">
        <v>27</v>
      </c>
      <c r="AC5" s="54" t="s">
        <v>28</v>
      </c>
      <c r="AD5" s="54" t="s">
        <v>29</v>
      </c>
      <c r="AE5" s="54" t="s">
        <v>30</v>
      </c>
      <c r="AF5" s="52" t="s">
        <v>31</v>
      </c>
      <c r="AG5" s="52" t="s">
        <v>32</v>
      </c>
      <c r="AH5" s="52" t="s">
        <v>33</v>
      </c>
      <c r="AI5" s="52" t="s">
        <v>34</v>
      </c>
      <c r="AJ5" s="52" t="s">
        <v>35</v>
      </c>
      <c r="AK5" s="52" t="s">
        <v>36</v>
      </c>
      <c r="AL5" s="53" t="s">
        <v>37</v>
      </c>
      <c r="AM5" s="53" t="s">
        <v>38</v>
      </c>
    </row>
    <row r="6" spans="1:39" ht="91.15" customHeight="1">
      <c r="A6" s="40"/>
      <c r="B6" s="41"/>
      <c r="C6" s="60"/>
      <c r="D6" s="50"/>
      <c r="E6" s="50"/>
      <c r="F6" s="50"/>
      <c r="G6" s="48"/>
      <c r="H6" s="48"/>
      <c r="I6" s="48"/>
      <c r="J6" s="48"/>
      <c r="K6" s="48"/>
      <c r="L6" s="48"/>
      <c r="M6" s="48"/>
      <c r="N6" s="52"/>
      <c r="O6" s="52"/>
      <c r="P6" s="57"/>
      <c r="Q6" s="57"/>
      <c r="R6" s="57"/>
      <c r="S6" s="57"/>
      <c r="T6" s="57"/>
      <c r="U6" s="57"/>
      <c r="V6" s="57"/>
      <c r="W6" s="58"/>
      <c r="X6" s="58"/>
      <c r="Y6" s="58"/>
      <c r="Z6" s="58"/>
      <c r="AA6" s="58"/>
      <c r="AB6" s="54"/>
      <c r="AC6" s="54"/>
      <c r="AD6" s="54"/>
      <c r="AE6" s="54"/>
      <c r="AF6" s="52"/>
      <c r="AG6" s="52"/>
      <c r="AH6" s="52"/>
      <c r="AI6" s="52"/>
      <c r="AJ6" s="52"/>
      <c r="AK6" s="52"/>
      <c r="AL6" s="53"/>
      <c r="AM6" s="53"/>
    </row>
    <row r="7" spans="1:39" ht="27" customHeight="1">
      <c r="A7" s="49"/>
      <c r="B7" s="49"/>
      <c r="C7" s="2" t="s">
        <v>44</v>
      </c>
      <c r="D7" s="2" t="s">
        <v>44</v>
      </c>
      <c r="E7" s="2" t="s">
        <v>44</v>
      </c>
      <c r="F7" s="1"/>
      <c r="G7" s="2" t="s">
        <v>44</v>
      </c>
      <c r="H7" s="2" t="s">
        <v>44</v>
      </c>
      <c r="I7" s="2" t="s">
        <v>44</v>
      </c>
      <c r="J7" s="2" t="s">
        <v>44</v>
      </c>
      <c r="K7" s="1"/>
      <c r="L7" s="1"/>
      <c r="M7" s="1"/>
      <c r="N7" s="2" t="s">
        <v>44</v>
      </c>
      <c r="O7" s="1"/>
      <c r="P7" s="2" t="s">
        <v>44</v>
      </c>
      <c r="Q7" s="2" t="s">
        <v>44</v>
      </c>
      <c r="R7" s="2" t="s">
        <v>44</v>
      </c>
      <c r="S7" s="2" t="s">
        <v>44</v>
      </c>
      <c r="T7" s="2" t="s">
        <v>44</v>
      </c>
      <c r="U7" s="2" t="s">
        <v>44</v>
      </c>
      <c r="V7" s="2" t="s">
        <v>44</v>
      </c>
      <c r="W7" s="1"/>
      <c r="X7" s="1"/>
      <c r="Y7" s="1"/>
      <c r="Z7" s="1"/>
      <c r="AA7" s="1"/>
      <c r="AB7" s="2" t="s">
        <v>44</v>
      </c>
      <c r="AC7" s="1"/>
      <c r="AD7" s="1"/>
      <c r="AE7" s="1"/>
      <c r="AF7" s="1"/>
      <c r="AG7" s="1"/>
      <c r="AH7" s="2" t="s">
        <v>44</v>
      </c>
      <c r="AI7" s="2"/>
      <c r="AJ7" s="1"/>
      <c r="AK7" s="1"/>
      <c r="AL7" s="1"/>
      <c r="AM7" s="1"/>
    </row>
    <row r="8" spans="1:39" ht="31.15" customHeight="1">
      <c r="A8" s="49"/>
      <c r="B8" s="49"/>
      <c r="C8" s="2" t="s">
        <v>44</v>
      </c>
      <c r="D8" s="2" t="s">
        <v>44</v>
      </c>
      <c r="E8" s="2" t="s">
        <v>44</v>
      </c>
      <c r="F8" s="2"/>
      <c r="G8" s="2" t="s">
        <v>44</v>
      </c>
      <c r="H8" s="2"/>
      <c r="I8" s="2"/>
      <c r="J8" s="2"/>
      <c r="K8" s="2"/>
      <c r="L8" s="2"/>
      <c r="M8" s="2"/>
      <c r="N8" s="2" t="s">
        <v>44</v>
      </c>
      <c r="O8" s="2"/>
      <c r="P8" s="2" t="s">
        <v>44</v>
      </c>
      <c r="Q8" s="2" t="s">
        <v>44</v>
      </c>
      <c r="R8" s="2" t="s">
        <v>44</v>
      </c>
      <c r="S8" s="2" t="s">
        <v>44</v>
      </c>
      <c r="T8" s="2" t="s">
        <v>44</v>
      </c>
      <c r="U8" s="2" t="s">
        <v>44</v>
      </c>
      <c r="V8" s="2" t="s">
        <v>44</v>
      </c>
      <c r="W8" s="2"/>
      <c r="X8" s="2"/>
      <c r="Y8" s="2"/>
      <c r="Z8" s="2"/>
      <c r="AA8" s="2"/>
      <c r="AB8" s="2" t="s">
        <v>44</v>
      </c>
      <c r="AC8" s="2"/>
      <c r="AD8" s="2"/>
      <c r="AE8" s="2"/>
      <c r="AF8" s="2"/>
      <c r="AG8" s="2"/>
      <c r="AH8" s="2" t="s">
        <v>44</v>
      </c>
      <c r="AI8" s="1"/>
      <c r="AJ8" s="1"/>
      <c r="AK8" s="1"/>
      <c r="AL8" s="1"/>
      <c r="AM8" s="1"/>
    </row>
    <row r="9" spans="1:39" ht="34.15" customHeight="1">
      <c r="A9" s="37"/>
      <c r="B9" s="37"/>
      <c r="C9" s="2" t="s">
        <v>44</v>
      </c>
      <c r="D9" s="2" t="s">
        <v>44</v>
      </c>
      <c r="E9" s="2" t="s">
        <v>44</v>
      </c>
      <c r="F9" s="2"/>
      <c r="G9" s="2" t="s">
        <v>44</v>
      </c>
      <c r="H9" s="2"/>
      <c r="I9" s="2"/>
      <c r="J9" s="2"/>
      <c r="K9" s="2"/>
      <c r="L9" s="2"/>
      <c r="M9" s="2"/>
      <c r="N9" s="2" t="s">
        <v>44</v>
      </c>
      <c r="O9" s="2"/>
      <c r="P9" s="2" t="s">
        <v>44</v>
      </c>
      <c r="Q9" s="2" t="s">
        <v>44</v>
      </c>
      <c r="R9" s="2" t="s">
        <v>44</v>
      </c>
      <c r="S9" s="2" t="s">
        <v>44</v>
      </c>
      <c r="T9" s="2" t="s">
        <v>44</v>
      </c>
      <c r="U9" s="2" t="s">
        <v>44</v>
      </c>
      <c r="V9" s="2" t="s">
        <v>44</v>
      </c>
      <c r="W9" s="2"/>
      <c r="X9" s="2"/>
      <c r="Y9" s="2"/>
      <c r="Z9" s="2"/>
      <c r="AA9" s="2"/>
      <c r="AB9" s="2" t="s">
        <v>44</v>
      </c>
      <c r="AC9" s="2"/>
      <c r="AD9" s="2"/>
      <c r="AE9" s="2"/>
      <c r="AF9" s="2"/>
      <c r="AG9" s="2"/>
      <c r="AH9" s="2" t="s">
        <v>44</v>
      </c>
      <c r="AI9" s="2"/>
      <c r="AJ9" s="2"/>
      <c r="AK9" s="1"/>
      <c r="AL9" s="1"/>
      <c r="AM9" s="1"/>
    </row>
    <row r="10" spans="1:39" ht="43.15" customHeight="1">
      <c r="A10" s="37"/>
      <c r="B10" s="37"/>
      <c r="C10" s="2" t="s">
        <v>44</v>
      </c>
      <c r="D10" s="2" t="s">
        <v>44</v>
      </c>
      <c r="E10" s="2"/>
      <c r="F10" s="2"/>
      <c r="G10" s="2" t="s">
        <v>44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 t="s">
        <v>44</v>
      </c>
      <c r="AC10" s="2"/>
      <c r="AD10" s="2"/>
      <c r="AE10" s="2"/>
      <c r="AF10" s="2"/>
      <c r="AG10" s="2"/>
      <c r="AH10" s="2" t="s">
        <v>44</v>
      </c>
      <c r="AI10" s="2"/>
      <c r="AJ10" s="2"/>
      <c r="AK10" s="1"/>
      <c r="AL10" s="1"/>
      <c r="AM10" s="1"/>
    </row>
    <row r="11" spans="1:39" ht="37.15" customHeight="1">
      <c r="A11" s="37"/>
      <c r="B11" s="37"/>
      <c r="C11" s="2" t="s">
        <v>44</v>
      </c>
      <c r="D11" s="2" t="s">
        <v>44</v>
      </c>
      <c r="E11" s="2" t="s">
        <v>44</v>
      </c>
      <c r="F11" s="2"/>
      <c r="G11" s="2" t="s">
        <v>44</v>
      </c>
      <c r="H11" s="2"/>
      <c r="I11" s="2"/>
      <c r="J11" s="2"/>
      <c r="K11" s="2"/>
      <c r="L11" s="2"/>
      <c r="M11" s="2"/>
      <c r="N11" s="2" t="s">
        <v>44</v>
      </c>
      <c r="O11" s="2"/>
      <c r="P11" s="2"/>
      <c r="Q11" s="2"/>
      <c r="R11" s="2"/>
      <c r="S11" s="2"/>
      <c r="T11" s="2"/>
      <c r="U11" s="2"/>
      <c r="V11" s="2" t="s">
        <v>44</v>
      </c>
      <c r="W11" s="2"/>
      <c r="X11" s="2"/>
      <c r="Y11" s="2"/>
      <c r="Z11" s="2"/>
      <c r="AA11" s="2"/>
      <c r="AB11" s="2" t="s">
        <v>44</v>
      </c>
      <c r="AC11" s="2"/>
      <c r="AD11" s="2"/>
      <c r="AE11" s="2"/>
      <c r="AF11" s="2"/>
      <c r="AG11" s="2"/>
      <c r="AH11" s="2" t="s">
        <v>44</v>
      </c>
      <c r="AI11" s="2"/>
      <c r="AJ11" s="1"/>
      <c r="AK11" s="1"/>
      <c r="AL11" s="1"/>
      <c r="AM11" s="1"/>
    </row>
    <row r="12" spans="1:39" ht="36" customHeight="1">
      <c r="A12" s="36" t="s">
        <v>141</v>
      </c>
      <c r="B12" s="36"/>
      <c r="C12" s="2" t="s">
        <v>44</v>
      </c>
      <c r="D12" s="2" t="s">
        <v>44</v>
      </c>
      <c r="E12" s="2" t="s">
        <v>44</v>
      </c>
      <c r="F12" s="2"/>
      <c r="G12" s="2" t="s">
        <v>44</v>
      </c>
      <c r="H12" s="2"/>
      <c r="I12" s="2"/>
      <c r="J12" s="2"/>
      <c r="K12" s="2"/>
      <c r="L12" s="2"/>
      <c r="M12" s="2"/>
      <c r="N12" s="2" t="s">
        <v>44</v>
      </c>
      <c r="O12" s="2"/>
      <c r="P12" s="2"/>
      <c r="Q12" s="2"/>
      <c r="R12" s="2"/>
      <c r="S12" s="2"/>
      <c r="T12" s="2"/>
      <c r="U12" s="2"/>
      <c r="V12" s="2" t="s">
        <v>44</v>
      </c>
      <c r="W12" s="2"/>
      <c r="X12" s="2"/>
      <c r="Y12" s="2"/>
      <c r="Z12" s="2"/>
      <c r="AA12" s="2"/>
      <c r="AB12" s="2" t="s">
        <v>44</v>
      </c>
      <c r="AC12" s="2"/>
      <c r="AD12" s="2"/>
      <c r="AE12" s="2"/>
      <c r="AF12" s="2"/>
      <c r="AG12" s="2"/>
      <c r="AH12" s="2" t="s">
        <v>44</v>
      </c>
      <c r="AI12" s="2"/>
      <c r="AJ12" s="1"/>
      <c r="AK12" s="1"/>
      <c r="AL12" s="1"/>
      <c r="AM12" s="1"/>
    </row>
    <row r="13" spans="1:39" ht="40.15" customHeight="1">
      <c r="A13" s="37"/>
      <c r="B13" s="37"/>
      <c r="C13" s="2" t="s">
        <v>44</v>
      </c>
      <c r="D13" s="2" t="s">
        <v>44</v>
      </c>
      <c r="E13" s="1"/>
      <c r="F13" s="1"/>
      <c r="G13" s="2" t="s">
        <v>44</v>
      </c>
      <c r="H13" s="2" t="s">
        <v>44</v>
      </c>
      <c r="I13" s="2" t="s">
        <v>44</v>
      </c>
      <c r="J13" s="1"/>
      <c r="K13" s="1"/>
      <c r="L13" s="1"/>
      <c r="M13" s="1"/>
      <c r="N13" s="2" t="s">
        <v>44</v>
      </c>
      <c r="O13" s="1"/>
      <c r="P13" s="2" t="s">
        <v>44</v>
      </c>
      <c r="Q13" s="2" t="s">
        <v>44</v>
      </c>
      <c r="R13" s="2" t="s">
        <v>44</v>
      </c>
      <c r="S13" s="2" t="s">
        <v>44</v>
      </c>
      <c r="T13" s="2" t="s">
        <v>44</v>
      </c>
      <c r="U13" s="2" t="s">
        <v>44</v>
      </c>
      <c r="V13" s="2" t="s">
        <v>44</v>
      </c>
      <c r="W13" s="1"/>
      <c r="X13" s="1"/>
      <c r="Y13" s="1"/>
      <c r="Z13" s="1"/>
      <c r="AA13" s="2" t="s">
        <v>44</v>
      </c>
      <c r="AB13" s="2" t="s">
        <v>44</v>
      </c>
      <c r="AC13" s="1"/>
      <c r="AD13" s="1"/>
      <c r="AE13" s="1"/>
      <c r="AF13" s="1"/>
      <c r="AG13" s="1"/>
      <c r="AH13" s="2" t="s">
        <v>44</v>
      </c>
      <c r="AI13" s="1"/>
      <c r="AJ13" s="1"/>
      <c r="AK13" s="1"/>
      <c r="AL13" s="1"/>
      <c r="AM13" s="1"/>
    </row>
    <row r="14" spans="1:39" ht="38.450000000000003" customHeight="1"/>
  </sheetData>
  <sheetProtection algorithmName="SHA-512" hashValue="6u87fwQsm8kuj5qlsr0UBfbpZ7ajgboDP8epR6bM6It4I0lpVtUw7Bn7bQlVN0gTFqxgNH0zdAg/GHTQnNtLWA==" saltValue="Sy0cnQzSxg2K7LggVM/ZKA==" spinCount="100000" sheet="1" objects="1" scenarios="1"/>
  <mergeCells count="55">
    <mergeCell ref="AL4:AM4"/>
    <mergeCell ref="C5:C6"/>
    <mergeCell ref="E5:E6"/>
    <mergeCell ref="F5:F6"/>
    <mergeCell ref="G5:G6"/>
    <mergeCell ref="J5:J6"/>
    <mergeCell ref="C4:F4"/>
    <mergeCell ref="G4:M4"/>
    <mergeCell ref="N4:O4"/>
    <mergeCell ref="K5:K6"/>
    <mergeCell ref="L5:L6"/>
    <mergeCell ref="M5:M6"/>
    <mergeCell ref="N5:N6"/>
    <mergeCell ref="T5:T6"/>
    <mergeCell ref="P4:V4"/>
    <mergeCell ref="W4:AA4"/>
    <mergeCell ref="AB4:AE4"/>
    <mergeCell ref="AF4:AK4"/>
    <mergeCell ref="O5:O6"/>
    <mergeCell ref="P5:P6"/>
    <mergeCell ref="Q5:Q6"/>
    <mergeCell ref="R5:R6"/>
    <mergeCell ref="S5:S6"/>
    <mergeCell ref="AG5:AG6"/>
    <mergeCell ref="U5:U6"/>
    <mergeCell ref="W5:W6"/>
    <mergeCell ref="X5:X6"/>
    <mergeCell ref="Y5:Y6"/>
    <mergeCell ref="Z5:Z6"/>
    <mergeCell ref="AA5:AA6"/>
    <mergeCell ref="V5:V6"/>
    <mergeCell ref="AJ5:AJ6"/>
    <mergeCell ref="AL5:AL6"/>
    <mergeCell ref="AM5:AM6"/>
    <mergeCell ref="AB5:AB6"/>
    <mergeCell ref="AC5:AC6"/>
    <mergeCell ref="AD5:AD6"/>
    <mergeCell ref="AE5:AE6"/>
    <mergeCell ref="AF5:AF6"/>
    <mergeCell ref="A12:B12"/>
    <mergeCell ref="A13:B13"/>
    <mergeCell ref="A5:B6"/>
    <mergeCell ref="A2:B4"/>
    <mergeCell ref="I5:I6"/>
    <mergeCell ref="A9:B9"/>
    <mergeCell ref="A10:B10"/>
    <mergeCell ref="A11:B11"/>
    <mergeCell ref="A7:B7"/>
    <mergeCell ref="D5:D6"/>
    <mergeCell ref="A8:B8"/>
    <mergeCell ref="H5:H6"/>
    <mergeCell ref="C2:AM3"/>
    <mergeCell ref="AH5:AH6"/>
    <mergeCell ref="AI5:AI6"/>
    <mergeCell ref="AK5:AK6"/>
  </mergeCells>
  <pageMargins left="0.7" right="0.7" top="0.75" bottom="0.75" header="0.3" footer="0.3"/>
  <pageSetup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35"/>
  <sheetViews>
    <sheetView topLeftCell="A10" workbookViewId="0">
      <selection activeCell="B33" sqref="B33:I35"/>
    </sheetView>
  </sheetViews>
  <sheetFormatPr baseColWidth="10" defaultRowHeight="15"/>
  <cols>
    <col min="2" max="2" width="21.5703125" customWidth="1"/>
    <col min="4" max="4" width="39.85546875" customWidth="1"/>
    <col min="5" max="5" width="19.28515625" customWidth="1"/>
    <col min="7" max="7" width="13.42578125" bestFit="1" customWidth="1"/>
    <col min="8" max="8" width="20" customWidth="1"/>
    <col min="9" max="9" width="17.140625" customWidth="1"/>
  </cols>
  <sheetData>
    <row r="3" spans="1:11">
      <c r="B3" s="37"/>
      <c r="C3" s="37"/>
      <c r="D3" s="37"/>
    </row>
    <row r="4" spans="1:11">
      <c r="B4" s="37"/>
      <c r="C4" s="37"/>
      <c r="D4" s="37"/>
    </row>
    <row r="5" spans="1:11">
      <c r="B5" s="37"/>
      <c r="C5" s="37"/>
      <c r="D5" s="37"/>
    </row>
    <row r="6" spans="1:11">
      <c r="B6" s="37"/>
      <c r="C6" s="37"/>
      <c r="D6" s="37"/>
    </row>
    <row r="7" spans="1:11" ht="35.25" customHeight="1">
      <c r="B7" s="75" t="s">
        <v>50</v>
      </c>
      <c r="C7" s="75"/>
      <c r="D7" s="75"/>
      <c r="E7" s="75"/>
      <c r="F7" s="75"/>
      <c r="G7" s="75"/>
      <c r="H7" s="75"/>
      <c r="I7" s="75"/>
      <c r="J7" s="3"/>
      <c r="K7" s="3"/>
    </row>
    <row r="8" spans="1:11" ht="17.25">
      <c r="B8" s="4" t="s">
        <v>51</v>
      </c>
      <c r="C8" s="74" t="s">
        <v>52</v>
      </c>
      <c r="D8" s="74"/>
      <c r="E8" s="4" t="s">
        <v>53</v>
      </c>
      <c r="F8" s="4" t="s">
        <v>54</v>
      </c>
      <c r="G8" s="4" t="s">
        <v>61</v>
      </c>
      <c r="H8" s="5" t="s">
        <v>65</v>
      </c>
      <c r="I8" s="4" t="s">
        <v>55</v>
      </c>
    </row>
    <row r="9" spans="1:11" ht="16.5">
      <c r="A9" s="7"/>
      <c r="B9" s="78" t="s">
        <v>66</v>
      </c>
      <c r="C9" s="71" t="s">
        <v>49</v>
      </c>
      <c r="D9" s="71"/>
      <c r="E9" s="11" t="s">
        <v>58</v>
      </c>
      <c r="F9" s="11" t="s">
        <v>64</v>
      </c>
      <c r="G9" s="11">
        <v>1</v>
      </c>
      <c r="H9" s="11" t="s">
        <v>71</v>
      </c>
      <c r="I9" s="14">
        <v>299</v>
      </c>
      <c r="J9" s="7"/>
    </row>
    <row r="10" spans="1:11" ht="16.5">
      <c r="A10" s="7"/>
      <c r="B10" s="78"/>
      <c r="C10" s="71" t="s">
        <v>59</v>
      </c>
      <c r="D10" s="71"/>
      <c r="E10" s="11" t="s">
        <v>60</v>
      </c>
      <c r="F10" s="11" t="s">
        <v>64</v>
      </c>
      <c r="G10" s="11">
        <v>1</v>
      </c>
      <c r="H10" s="11" t="s">
        <v>71</v>
      </c>
      <c r="I10" s="13">
        <v>226.84</v>
      </c>
      <c r="J10" s="7"/>
    </row>
    <row r="11" spans="1:11" ht="16.5">
      <c r="A11" s="7"/>
      <c r="B11" s="78"/>
      <c r="C11" s="70" t="s">
        <v>62</v>
      </c>
      <c r="D11" s="71"/>
      <c r="E11" s="11" t="s">
        <v>60</v>
      </c>
      <c r="F11" s="11" t="s">
        <v>64</v>
      </c>
      <c r="G11" s="11">
        <v>1</v>
      </c>
      <c r="H11" s="11" t="s">
        <v>71</v>
      </c>
      <c r="I11" s="13">
        <v>190.3</v>
      </c>
      <c r="J11" s="7"/>
    </row>
    <row r="12" spans="1:11" ht="16.5">
      <c r="A12" s="7"/>
      <c r="B12" s="78"/>
      <c r="C12" s="82" t="s">
        <v>63</v>
      </c>
      <c r="D12" s="82"/>
      <c r="E12" s="10" t="s">
        <v>60</v>
      </c>
      <c r="F12" s="10" t="s">
        <v>64</v>
      </c>
      <c r="G12" s="10">
        <v>1</v>
      </c>
      <c r="H12" s="10" t="s">
        <v>71</v>
      </c>
      <c r="I12" s="13">
        <v>272.02</v>
      </c>
      <c r="J12" s="9"/>
      <c r="K12" s="6"/>
    </row>
    <row r="13" spans="1:11" ht="16.5" customHeight="1">
      <c r="A13" s="7"/>
      <c r="B13" s="79" t="s">
        <v>67</v>
      </c>
      <c r="C13" s="71" t="s">
        <v>69</v>
      </c>
      <c r="D13" s="71"/>
      <c r="E13" s="11" t="s">
        <v>60</v>
      </c>
      <c r="F13" s="11" t="s">
        <v>64</v>
      </c>
      <c r="G13" s="11">
        <v>1</v>
      </c>
      <c r="H13" s="11" t="s">
        <v>110</v>
      </c>
      <c r="I13" s="13">
        <v>202.22</v>
      </c>
      <c r="J13" s="9"/>
      <c r="K13" s="6"/>
    </row>
    <row r="14" spans="1:11" ht="16.5">
      <c r="A14" s="7"/>
      <c r="B14" s="79"/>
      <c r="C14" s="71" t="s">
        <v>68</v>
      </c>
      <c r="D14" s="71"/>
      <c r="E14" s="11" t="s">
        <v>60</v>
      </c>
      <c r="F14" s="11" t="s">
        <v>64</v>
      </c>
      <c r="G14" s="11">
        <v>1</v>
      </c>
      <c r="H14" s="11" t="s">
        <v>72</v>
      </c>
      <c r="I14" s="14">
        <v>12</v>
      </c>
      <c r="J14" s="9"/>
      <c r="K14" s="6"/>
    </row>
    <row r="15" spans="1:11" ht="35.25" customHeight="1">
      <c r="A15" s="7"/>
      <c r="B15" s="80" t="s">
        <v>73</v>
      </c>
      <c r="C15" s="70" t="s">
        <v>77</v>
      </c>
      <c r="D15" s="71"/>
      <c r="E15" s="11" t="s">
        <v>74</v>
      </c>
      <c r="F15" s="11" t="s">
        <v>64</v>
      </c>
      <c r="G15" s="11">
        <v>1</v>
      </c>
      <c r="H15" s="11" t="s">
        <v>71</v>
      </c>
      <c r="I15" s="13">
        <v>386.31</v>
      </c>
      <c r="J15" s="7"/>
    </row>
    <row r="16" spans="1:11" ht="16.5">
      <c r="A16" s="7"/>
      <c r="B16" s="80"/>
      <c r="C16" s="71" t="s">
        <v>75</v>
      </c>
      <c r="D16" s="71"/>
      <c r="E16" s="11" t="s">
        <v>74</v>
      </c>
      <c r="F16" s="11" t="s">
        <v>76</v>
      </c>
      <c r="G16" s="11">
        <v>1</v>
      </c>
      <c r="H16" s="11" t="s">
        <v>71</v>
      </c>
      <c r="I16" s="13">
        <v>347.62</v>
      </c>
      <c r="J16" s="7"/>
    </row>
    <row r="17" spans="2:9" ht="16.5" customHeight="1">
      <c r="B17" s="81" t="s">
        <v>78</v>
      </c>
      <c r="C17" s="70" t="s">
        <v>79</v>
      </c>
      <c r="D17" s="71"/>
      <c r="E17" s="11" t="s">
        <v>80</v>
      </c>
      <c r="F17" s="11" t="s">
        <v>64</v>
      </c>
      <c r="G17" s="11">
        <v>1</v>
      </c>
      <c r="H17" s="11" t="s">
        <v>81</v>
      </c>
      <c r="I17" s="13">
        <v>97.15</v>
      </c>
    </row>
    <row r="18" spans="2:9" ht="19.5" customHeight="1">
      <c r="B18" s="81"/>
      <c r="C18" s="70" t="s">
        <v>82</v>
      </c>
      <c r="D18" s="71"/>
      <c r="E18" s="11" t="s">
        <v>83</v>
      </c>
      <c r="F18" s="11" t="s">
        <v>64</v>
      </c>
      <c r="G18" s="11">
        <v>1</v>
      </c>
      <c r="H18" s="11" t="s">
        <v>84</v>
      </c>
      <c r="I18" s="13">
        <v>35</v>
      </c>
    </row>
    <row r="19" spans="2:9" ht="16.5">
      <c r="B19" s="83" t="s">
        <v>85</v>
      </c>
      <c r="C19" s="70" t="s">
        <v>86</v>
      </c>
      <c r="D19" s="71"/>
      <c r="E19" s="15" t="s">
        <v>87</v>
      </c>
      <c r="F19" s="11" t="s">
        <v>64</v>
      </c>
      <c r="G19" s="15">
        <v>1</v>
      </c>
      <c r="H19" s="15" t="s">
        <v>88</v>
      </c>
      <c r="I19" s="15" t="s">
        <v>91</v>
      </c>
    </row>
    <row r="20" spans="2:9" ht="16.5">
      <c r="B20" s="83"/>
      <c r="C20" s="70" t="s">
        <v>89</v>
      </c>
      <c r="D20" s="71"/>
      <c r="E20" s="15" t="s">
        <v>87</v>
      </c>
      <c r="F20" s="11" t="s">
        <v>104</v>
      </c>
      <c r="G20" s="15">
        <v>1</v>
      </c>
      <c r="H20" s="15"/>
      <c r="I20" s="8" t="s">
        <v>90</v>
      </c>
    </row>
    <row r="21" spans="2:9" ht="15" customHeight="1">
      <c r="B21" s="73" t="s">
        <v>92</v>
      </c>
      <c r="C21" s="71" t="s">
        <v>93</v>
      </c>
      <c r="D21" s="71"/>
      <c r="E21" s="11" t="s">
        <v>95</v>
      </c>
      <c r="F21" s="11" t="s">
        <v>64</v>
      </c>
      <c r="G21" s="11">
        <v>2</v>
      </c>
      <c r="H21" s="11" t="s">
        <v>71</v>
      </c>
      <c r="I21" s="21">
        <f>(715)*(G21)</f>
        <v>1430</v>
      </c>
    </row>
    <row r="22" spans="2:9" ht="15" customHeight="1">
      <c r="B22" s="73"/>
      <c r="C22" s="70" t="s">
        <v>94</v>
      </c>
      <c r="D22" s="71"/>
      <c r="E22" s="15" t="s">
        <v>96</v>
      </c>
      <c r="F22" s="11" t="s">
        <v>64</v>
      </c>
      <c r="G22" s="15">
        <v>1</v>
      </c>
      <c r="H22" s="15" t="s">
        <v>71</v>
      </c>
      <c r="I22" s="25">
        <v>297</v>
      </c>
    </row>
    <row r="23" spans="2:9" ht="15" customHeight="1">
      <c r="B23" s="17" t="s">
        <v>97</v>
      </c>
      <c r="C23" s="70" t="s">
        <v>98</v>
      </c>
      <c r="D23" s="71"/>
      <c r="E23" s="15" t="s">
        <v>99</v>
      </c>
      <c r="F23" s="11" t="s">
        <v>64</v>
      </c>
      <c r="G23" s="15">
        <v>1</v>
      </c>
      <c r="H23" s="15" t="s">
        <v>71</v>
      </c>
      <c r="I23" s="24">
        <v>691.04</v>
      </c>
    </row>
    <row r="24" spans="2:9" ht="15" customHeight="1">
      <c r="B24" s="26" t="s">
        <v>105</v>
      </c>
      <c r="C24" s="70" t="s">
        <v>106</v>
      </c>
      <c r="D24" s="70"/>
      <c r="E24" s="15" t="s">
        <v>107</v>
      </c>
      <c r="F24" s="11" t="s">
        <v>64</v>
      </c>
      <c r="G24" s="15">
        <v>7</v>
      </c>
      <c r="H24" s="15" t="s">
        <v>88</v>
      </c>
      <c r="I24" s="21">
        <f>(2)*(G24)</f>
        <v>14</v>
      </c>
    </row>
    <row r="25" spans="2:9" ht="31.5" customHeight="1"/>
    <row r="26" spans="2:9" ht="22.5" customHeight="1">
      <c r="B26" s="69" t="s">
        <v>109</v>
      </c>
      <c r="C26" s="69"/>
      <c r="D26" s="69"/>
      <c r="E26" s="69"/>
      <c r="F26" s="69"/>
      <c r="G26" s="69"/>
      <c r="H26" s="69"/>
      <c r="I26" s="69"/>
    </row>
    <row r="27" spans="2:9" ht="46.5" customHeight="1">
      <c r="B27" s="19" t="s">
        <v>100</v>
      </c>
      <c r="C27" s="70" t="s">
        <v>101</v>
      </c>
      <c r="D27" s="71"/>
      <c r="E27" s="15" t="s">
        <v>102</v>
      </c>
      <c r="F27" s="15" t="s">
        <v>103</v>
      </c>
      <c r="G27" s="15">
        <v>1</v>
      </c>
      <c r="H27" s="15" t="s">
        <v>70</v>
      </c>
      <c r="I27" s="21">
        <v>3030</v>
      </c>
    </row>
    <row r="29" spans="2:9">
      <c r="E29" s="72" t="s">
        <v>108</v>
      </c>
      <c r="F29" s="72"/>
      <c r="G29" s="72"/>
      <c r="H29" s="72"/>
      <c r="I29" s="67">
        <f>SUM(I9,I10,I11,I12,I13,I14,I15,I16,I17,I18,I19,I21,I22,I23,I24,I27)</f>
        <v>7530.5</v>
      </c>
    </row>
    <row r="30" spans="2:9">
      <c r="E30" s="72"/>
      <c r="F30" s="72"/>
      <c r="G30" s="72"/>
      <c r="H30" s="72"/>
      <c r="I30" s="68"/>
    </row>
    <row r="33" spans="2:9">
      <c r="B33" s="76" t="s">
        <v>144</v>
      </c>
      <c r="C33" s="77"/>
      <c r="D33" s="77"/>
      <c r="E33" s="77"/>
      <c r="F33" s="77"/>
      <c r="G33" s="77"/>
      <c r="H33" s="77"/>
      <c r="I33" s="77"/>
    </row>
    <row r="34" spans="2:9">
      <c r="B34" s="77"/>
      <c r="C34" s="77"/>
      <c r="D34" s="77"/>
      <c r="E34" s="77"/>
      <c r="F34" s="77"/>
      <c r="G34" s="77"/>
      <c r="H34" s="77"/>
      <c r="I34" s="77"/>
    </row>
    <row r="35" spans="2:9">
      <c r="B35" s="77"/>
      <c r="C35" s="77"/>
      <c r="D35" s="77"/>
      <c r="E35" s="77"/>
      <c r="F35" s="77"/>
      <c r="G35" s="77"/>
      <c r="H35" s="77"/>
      <c r="I35" s="77"/>
    </row>
  </sheetData>
  <sheetProtection algorithmName="SHA-512" hashValue="jiI15T76cyEDJML5FZf3lOBHja4eyYbuC4dU3yT1ZwK1KpwcTk6QdE55d6ppJST6WMkLD+TeMXmGMMLVwuquhw==" saltValue="mo13Lywxx19yVwkxuLP7+Q==" spinCount="100000" sheet="1" objects="1" scenarios="1"/>
  <mergeCells count="30">
    <mergeCell ref="B3:D6"/>
    <mergeCell ref="C8:D8"/>
    <mergeCell ref="B7:I7"/>
    <mergeCell ref="C9:D9"/>
    <mergeCell ref="B33:I35"/>
    <mergeCell ref="B9:B12"/>
    <mergeCell ref="B13:B14"/>
    <mergeCell ref="B15:B16"/>
    <mergeCell ref="B17:B18"/>
    <mergeCell ref="C10:D10"/>
    <mergeCell ref="C11:D11"/>
    <mergeCell ref="C12:D12"/>
    <mergeCell ref="C13:D13"/>
    <mergeCell ref="C14:D14"/>
    <mergeCell ref="C15:D15"/>
    <mergeCell ref="B19:B20"/>
    <mergeCell ref="B21:B22"/>
    <mergeCell ref="C21:D21"/>
    <mergeCell ref="C22:D22"/>
    <mergeCell ref="C16:D16"/>
    <mergeCell ref="C17:D17"/>
    <mergeCell ref="C18:D18"/>
    <mergeCell ref="C19:D19"/>
    <mergeCell ref="C20:D20"/>
    <mergeCell ref="I29:I30"/>
    <mergeCell ref="B26:I26"/>
    <mergeCell ref="C23:D23"/>
    <mergeCell ref="C24:D24"/>
    <mergeCell ref="C27:D27"/>
    <mergeCell ref="E29:H30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34"/>
  <sheetViews>
    <sheetView topLeftCell="A19" workbookViewId="0">
      <selection activeCell="H24" sqref="H24"/>
    </sheetView>
  </sheetViews>
  <sheetFormatPr baseColWidth="10" defaultRowHeight="15"/>
  <cols>
    <col min="2" max="2" width="21.5703125" customWidth="1"/>
    <col min="4" max="4" width="39.85546875" customWidth="1"/>
    <col min="5" max="5" width="19.28515625" customWidth="1"/>
    <col min="7" max="7" width="13.42578125" bestFit="1" customWidth="1"/>
    <col min="8" max="8" width="22" customWidth="1"/>
    <col min="9" max="9" width="17.140625" customWidth="1"/>
  </cols>
  <sheetData>
    <row r="3" spans="1:11">
      <c r="B3" s="37"/>
      <c r="C3" s="37"/>
      <c r="D3" s="37"/>
    </row>
    <row r="4" spans="1:11">
      <c r="B4" s="37"/>
      <c r="C4" s="37"/>
      <c r="D4" s="37"/>
    </row>
    <row r="5" spans="1:11">
      <c r="B5" s="37"/>
      <c r="C5" s="37"/>
      <c r="D5" s="37"/>
    </row>
    <row r="6" spans="1:11">
      <c r="B6" s="37"/>
      <c r="C6" s="37"/>
      <c r="D6" s="37"/>
    </row>
    <row r="7" spans="1:11" ht="35.25" customHeight="1">
      <c r="B7" s="75" t="s">
        <v>50</v>
      </c>
      <c r="C7" s="75"/>
      <c r="D7" s="75"/>
      <c r="E7" s="75"/>
      <c r="F7" s="75"/>
      <c r="G7" s="75"/>
      <c r="H7" s="75"/>
      <c r="I7" s="75"/>
      <c r="J7" s="3"/>
      <c r="K7" s="3"/>
    </row>
    <row r="8" spans="1:11" ht="17.25">
      <c r="B8" s="4" t="s">
        <v>51</v>
      </c>
      <c r="C8" s="74" t="s">
        <v>52</v>
      </c>
      <c r="D8" s="74"/>
      <c r="E8" s="4" t="s">
        <v>53</v>
      </c>
      <c r="F8" s="4" t="s">
        <v>54</v>
      </c>
      <c r="G8" s="4" t="s">
        <v>61</v>
      </c>
      <c r="H8" s="5" t="s">
        <v>65</v>
      </c>
      <c r="I8" s="4" t="s">
        <v>55</v>
      </c>
    </row>
    <row r="9" spans="1:11" ht="16.5">
      <c r="A9" s="7"/>
      <c r="B9" s="89" t="s">
        <v>112</v>
      </c>
      <c r="C9" s="71" t="s">
        <v>56</v>
      </c>
      <c r="D9" s="71"/>
      <c r="E9" s="11" t="s">
        <v>57</v>
      </c>
      <c r="F9" s="11" t="s">
        <v>64</v>
      </c>
      <c r="G9" s="11">
        <v>1</v>
      </c>
      <c r="H9" s="11" t="s">
        <v>111</v>
      </c>
      <c r="I9" s="14">
        <v>21.01</v>
      </c>
      <c r="J9" s="7"/>
    </row>
    <row r="10" spans="1:11" ht="16.5">
      <c r="A10" s="7"/>
      <c r="B10" s="78"/>
      <c r="C10" s="71" t="s">
        <v>113</v>
      </c>
      <c r="D10" s="71"/>
      <c r="E10" s="11" t="s">
        <v>115</v>
      </c>
      <c r="F10" s="11" t="s">
        <v>64</v>
      </c>
      <c r="G10" s="11">
        <v>2</v>
      </c>
      <c r="H10" s="11" t="s">
        <v>111</v>
      </c>
      <c r="I10" s="13">
        <v>60</v>
      </c>
      <c r="J10" s="7"/>
    </row>
    <row r="11" spans="1:11" ht="16.5">
      <c r="A11" s="7"/>
      <c r="B11" s="78"/>
      <c r="C11" s="70" t="s">
        <v>114</v>
      </c>
      <c r="D11" s="71"/>
      <c r="E11" s="11" t="s">
        <v>117</v>
      </c>
      <c r="F11" s="11" t="s">
        <v>64</v>
      </c>
      <c r="G11" s="11">
        <v>1</v>
      </c>
      <c r="H11" s="11" t="s">
        <v>116</v>
      </c>
      <c r="I11" s="13">
        <v>68</v>
      </c>
      <c r="J11" s="7"/>
    </row>
    <row r="12" spans="1:11" ht="16.5" customHeight="1">
      <c r="A12" s="7"/>
      <c r="B12" s="79" t="s">
        <v>67</v>
      </c>
      <c r="C12" s="71" t="s">
        <v>69</v>
      </c>
      <c r="D12" s="71"/>
      <c r="E12" s="11" t="s">
        <v>60</v>
      </c>
      <c r="F12" s="11" t="s">
        <v>64</v>
      </c>
      <c r="G12" s="11">
        <v>1</v>
      </c>
      <c r="H12" s="11" t="s">
        <v>110</v>
      </c>
      <c r="I12" s="13">
        <v>202.22</v>
      </c>
      <c r="J12" s="9"/>
      <c r="K12" s="6"/>
    </row>
    <row r="13" spans="1:11" ht="16.5">
      <c r="A13" s="7"/>
      <c r="B13" s="79"/>
      <c r="C13" s="71" t="s">
        <v>68</v>
      </c>
      <c r="D13" s="71"/>
      <c r="E13" s="11" t="s">
        <v>96</v>
      </c>
      <c r="F13" s="11" t="s">
        <v>64</v>
      </c>
      <c r="G13" s="11">
        <v>1</v>
      </c>
      <c r="H13" s="11" t="s">
        <v>111</v>
      </c>
      <c r="I13" s="14">
        <v>8</v>
      </c>
      <c r="J13" s="9"/>
      <c r="K13" s="6"/>
    </row>
    <row r="14" spans="1:11" ht="20.25" customHeight="1">
      <c r="A14" s="7"/>
      <c r="B14" s="86" t="s">
        <v>73</v>
      </c>
      <c r="C14" s="70" t="s">
        <v>123</v>
      </c>
      <c r="D14" s="71"/>
      <c r="E14" s="11" t="s">
        <v>124</v>
      </c>
      <c r="F14" s="11" t="s">
        <v>64</v>
      </c>
      <c r="G14" s="11">
        <v>1</v>
      </c>
      <c r="H14" s="11" t="s">
        <v>70</v>
      </c>
      <c r="I14" s="13">
        <v>185</v>
      </c>
      <c r="J14" s="7"/>
    </row>
    <row r="15" spans="1:11" ht="16.5">
      <c r="A15" s="7"/>
      <c r="B15" s="87"/>
      <c r="C15" s="71" t="s">
        <v>125</v>
      </c>
      <c r="D15" s="71"/>
      <c r="E15" s="11" t="s">
        <v>124</v>
      </c>
      <c r="F15" s="11" t="s">
        <v>64</v>
      </c>
      <c r="G15" s="11">
        <v>2</v>
      </c>
      <c r="H15" s="11" t="s">
        <v>126</v>
      </c>
      <c r="I15" s="13">
        <f>(90)*(G15)</f>
        <v>180</v>
      </c>
      <c r="J15" s="7"/>
    </row>
    <row r="16" spans="1:11" ht="16.5">
      <c r="A16" s="7"/>
      <c r="B16" s="87"/>
      <c r="C16" s="84" t="s">
        <v>142</v>
      </c>
      <c r="D16" s="85"/>
      <c r="E16" s="11" t="s">
        <v>120</v>
      </c>
      <c r="F16" s="11" t="s">
        <v>64</v>
      </c>
      <c r="G16" s="11">
        <v>1</v>
      </c>
      <c r="H16" s="11" t="s">
        <v>70</v>
      </c>
      <c r="I16" s="13">
        <v>40</v>
      </c>
      <c r="J16" s="7"/>
    </row>
    <row r="17" spans="1:10" ht="16.5">
      <c r="A17" s="7"/>
      <c r="B17" s="88"/>
      <c r="C17" s="84" t="s">
        <v>143</v>
      </c>
      <c r="D17" s="85"/>
      <c r="E17" s="11" t="s">
        <v>120</v>
      </c>
      <c r="F17" s="11" t="s">
        <v>64</v>
      </c>
      <c r="G17" s="11">
        <v>1</v>
      </c>
      <c r="H17" s="11" t="s">
        <v>116</v>
      </c>
      <c r="I17" s="13">
        <v>25</v>
      </c>
      <c r="J17" s="7"/>
    </row>
    <row r="18" spans="1:10" ht="19.5" customHeight="1">
      <c r="B18" s="27" t="s">
        <v>122</v>
      </c>
      <c r="C18" s="70" t="s">
        <v>82</v>
      </c>
      <c r="D18" s="71"/>
      <c r="E18" s="11" t="s">
        <v>83</v>
      </c>
      <c r="F18" s="11" t="s">
        <v>64</v>
      </c>
      <c r="G18" s="11">
        <v>1</v>
      </c>
      <c r="H18" s="11" t="s">
        <v>84</v>
      </c>
      <c r="I18" s="13">
        <v>35</v>
      </c>
    </row>
    <row r="19" spans="1:10" ht="16.5">
      <c r="B19" s="16" t="s">
        <v>85</v>
      </c>
      <c r="C19" s="70" t="s">
        <v>118</v>
      </c>
      <c r="D19" s="71"/>
      <c r="E19" s="15" t="s">
        <v>83</v>
      </c>
      <c r="F19" s="11" t="s">
        <v>64</v>
      </c>
      <c r="G19" s="15">
        <v>1</v>
      </c>
      <c r="H19" s="15" t="s">
        <v>88</v>
      </c>
      <c r="I19" s="15" t="s">
        <v>91</v>
      </c>
    </row>
    <row r="20" spans="1:10" ht="15" customHeight="1">
      <c r="B20" s="73" t="s">
        <v>92</v>
      </c>
      <c r="C20" s="71" t="s">
        <v>119</v>
      </c>
      <c r="D20" s="71"/>
      <c r="E20" s="11" t="s">
        <v>120</v>
      </c>
      <c r="F20" s="11" t="s">
        <v>64</v>
      </c>
      <c r="G20" s="11">
        <v>2</v>
      </c>
      <c r="H20" s="11" t="s">
        <v>71</v>
      </c>
      <c r="I20" s="21">
        <f>(380)*(G20)</f>
        <v>760</v>
      </c>
    </row>
    <row r="21" spans="1:10" ht="15" customHeight="1">
      <c r="B21" s="73"/>
      <c r="C21" s="70"/>
      <c r="D21" s="71"/>
      <c r="E21" s="15"/>
      <c r="F21" s="11"/>
      <c r="G21" s="15"/>
      <c r="H21" s="15"/>
      <c r="I21" s="25"/>
    </row>
    <row r="22" spans="1:10" ht="15" customHeight="1">
      <c r="B22" s="17" t="s">
        <v>97</v>
      </c>
      <c r="C22" s="70" t="s">
        <v>98</v>
      </c>
      <c r="D22" s="71"/>
      <c r="E22" s="15" t="s">
        <v>121</v>
      </c>
      <c r="F22" s="11" t="s">
        <v>64</v>
      </c>
      <c r="G22" s="15">
        <v>1</v>
      </c>
      <c r="H22" s="15" t="s">
        <v>71</v>
      </c>
      <c r="I22" s="24">
        <v>487</v>
      </c>
    </row>
    <row r="23" spans="1:10" ht="15" customHeight="1">
      <c r="B23" s="26" t="s">
        <v>105</v>
      </c>
      <c r="C23" s="70" t="s">
        <v>106</v>
      </c>
      <c r="D23" s="70"/>
      <c r="E23" s="15" t="s">
        <v>107</v>
      </c>
      <c r="F23" s="11" t="s">
        <v>64</v>
      </c>
      <c r="G23" s="15">
        <v>20</v>
      </c>
      <c r="H23" s="15" t="s">
        <v>145</v>
      </c>
      <c r="I23" s="21">
        <f>(2)*(G23)</f>
        <v>40</v>
      </c>
    </row>
    <row r="24" spans="1:10" ht="31.5" customHeight="1"/>
    <row r="25" spans="1:10" ht="22.5" customHeight="1">
      <c r="B25" s="69" t="s">
        <v>109</v>
      </c>
      <c r="C25" s="69"/>
      <c r="D25" s="69"/>
      <c r="E25" s="69"/>
      <c r="F25" s="69"/>
      <c r="G25" s="69"/>
      <c r="H25" s="69"/>
      <c r="I25" s="69"/>
    </row>
    <row r="26" spans="1:10" ht="46.5" customHeight="1">
      <c r="B26" s="19"/>
      <c r="C26" s="70"/>
      <c r="D26" s="71"/>
      <c r="E26" s="15"/>
      <c r="F26" s="15"/>
      <c r="G26" s="15"/>
      <c r="H26" s="15"/>
      <c r="I26" s="21"/>
    </row>
    <row r="28" spans="1:10">
      <c r="E28" s="72" t="s">
        <v>108</v>
      </c>
      <c r="F28" s="72"/>
      <c r="G28" s="72"/>
      <c r="H28" s="72"/>
      <c r="I28" s="67">
        <f>SUM(I9:I23)</f>
        <v>2111.23</v>
      </c>
    </row>
    <row r="29" spans="1:10">
      <c r="E29" s="72"/>
      <c r="F29" s="72"/>
      <c r="G29" s="72"/>
      <c r="H29" s="72"/>
      <c r="I29" s="68"/>
    </row>
    <row r="32" spans="1:10">
      <c r="B32" s="76" t="s">
        <v>144</v>
      </c>
      <c r="C32" s="77"/>
      <c r="D32" s="77"/>
      <c r="E32" s="77"/>
      <c r="F32" s="77"/>
      <c r="G32" s="77"/>
      <c r="H32" s="77"/>
      <c r="I32" s="77"/>
    </row>
    <row r="33" spans="2:9">
      <c r="B33" s="77"/>
      <c r="C33" s="77"/>
      <c r="D33" s="77"/>
      <c r="E33" s="77"/>
      <c r="F33" s="77"/>
      <c r="G33" s="77"/>
      <c r="H33" s="77"/>
      <c r="I33" s="77"/>
    </row>
    <row r="34" spans="2:9">
      <c r="B34" s="77"/>
      <c r="C34" s="77"/>
      <c r="D34" s="77"/>
      <c r="E34" s="77"/>
      <c r="F34" s="77"/>
      <c r="G34" s="77"/>
      <c r="H34" s="77"/>
      <c r="I34" s="77"/>
    </row>
  </sheetData>
  <sheetProtection algorithmName="SHA-512" hashValue="qj1WxAto7XiFcyzj9Dpdkc/GEKXCEaHHO4cNw8L51a7qr9FCqYq81zIEEfS59Q/WbG9ZzlTeBTrL0HVjpCFoYQ==" saltValue="ofanyMyAqs4oSVC0oTy+XQ==" spinCount="100000" sheet="1" objects="1" scenarios="1"/>
  <mergeCells count="27">
    <mergeCell ref="B32:I34"/>
    <mergeCell ref="B3:D6"/>
    <mergeCell ref="B7:I7"/>
    <mergeCell ref="C8:D8"/>
    <mergeCell ref="B9:B11"/>
    <mergeCell ref="C9:D9"/>
    <mergeCell ref="C10:D10"/>
    <mergeCell ref="C11:D11"/>
    <mergeCell ref="B12:B13"/>
    <mergeCell ref="C12:D12"/>
    <mergeCell ref="C13:D13"/>
    <mergeCell ref="C14:D14"/>
    <mergeCell ref="C15:D15"/>
    <mergeCell ref="C26:D26"/>
    <mergeCell ref="E28:H29"/>
    <mergeCell ref="I28:I29"/>
    <mergeCell ref="C22:D22"/>
    <mergeCell ref="C23:D23"/>
    <mergeCell ref="B25:I25"/>
    <mergeCell ref="C16:D16"/>
    <mergeCell ref="C18:D18"/>
    <mergeCell ref="C19:D19"/>
    <mergeCell ref="C17:D17"/>
    <mergeCell ref="B14:B17"/>
    <mergeCell ref="B20:B21"/>
    <mergeCell ref="C20:D20"/>
    <mergeCell ref="C21:D21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31"/>
  <sheetViews>
    <sheetView topLeftCell="A14" workbookViewId="0">
      <selection activeCell="C23" sqref="C23:D23"/>
    </sheetView>
  </sheetViews>
  <sheetFormatPr baseColWidth="10" defaultRowHeight="15"/>
  <cols>
    <col min="2" max="2" width="21.5703125" customWidth="1"/>
    <col min="4" max="4" width="39.85546875" customWidth="1"/>
    <col min="5" max="5" width="19.28515625" customWidth="1"/>
    <col min="7" max="7" width="13.42578125" bestFit="1" customWidth="1"/>
    <col min="8" max="8" width="22" customWidth="1"/>
    <col min="9" max="9" width="17.140625" customWidth="1"/>
  </cols>
  <sheetData>
    <row r="3" spans="1:11">
      <c r="B3" s="37"/>
      <c r="C3" s="37"/>
      <c r="D3" s="37"/>
    </row>
    <row r="4" spans="1:11">
      <c r="B4" s="37"/>
      <c r="C4" s="37"/>
      <c r="D4" s="37"/>
    </row>
    <row r="5" spans="1:11">
      <c r="B5" s="37"/>
      <c r="C5" s="37"/>
      <c r="D5" s="37"/>
    </row>
    <row r="6" spans="1:11">
      <c r="B6" s="37"/>
      <c r="C6" s="37"/>
      <c r="D6" s="37"/>
    </row>
    <row r="7" spans="1:11" ht="35.25" customHeight="1">
      <c r="B7" s="75" t="s">
        <v>50</v>
      </c>
      <c r="C7" s="75"/>
      <c r="D7" s="75"/>
      <c r="E7" s="75"/>
      <c r="F7" s="75"/>
      <c r="G7" s="75"/>
      <c r="H7" s="75"/>
      <c r="I7" s="75"/>
      <c r="J7" s="3"/>
      <c r="K7" s="3"/>
    </row>
    <row r="8" spans="1:11" ht="17.25">
      <c r="B8" s="4" t="s">
        <v>51</v>
      </c>
      <c r="C8" s="74" t="s">
        <v>52</v>
      </c>
      <c r="D8" s="74"/>
      <c r="E8" s="4" t="s">
        <v>53</v>
      </c>
      <c r="F8" s="4" t="s">
        <v>54</v>
      </c>
      <c r="G8" s="4" t="s">
        <v>61</v>
      </c>
      <c r="H8" s="5" t="s">
        <v>65</v>
      </c>
      <c r="I8" s="4" t="s">
        <v>55</v>
      </c>
    </row>
    <row r="9" spans="1:11" ht="16.5">
      <c r="A9" s="7"/>
      <c r="B9" s="89" t="s">
        <v>112</v>
      </c>
      <c r="C9" s="71" t="s">
        <v>56</v>
      </c>
      <c r="D9" s="71"/>
      <c r="E9" s="11" t="s">
        <v>57</v>
      </c>
      <c r="F9" s="11" t="s">
        <v>64</v>
      </c>
      <c r="G9" s="11">
        <v>1</v>
      </c>
      <c r="H9" s="11" t="s">
        <v>111</v>
      </c>
      <c r="I9" s="14">
        <v>21.01</v>
      </c>
      <c r="J9" s="7"/>
    </row>
    <row r="10" spans="1:11" ht="16.5">
      <c r="A10" s="7"/>
      <c r="B10" s="78"/>
      <c r="C10" s="71" t="s">
        <v>113</v>
      </c>
      <c r="D10" s="71"/>
      <c r="E10" s="11" t="s">
        <v>115</v>
      </c>
      <c r="F10" s="11" t="s">
        <v>64</v>
      </c>
      <c r="G10" s="11">
        <v>1</v>
      </c>
      <c r="H10" s="11" t="s">
        <v>111</v>
      </c>
      <c r="I10" s="13">
        <v>60</v>
      </c>
      <c r="J10" s="7"/>
    </row>
    <row r="11" spans="1:11" ht="16.5">
      <c r="A11" s="7"/>
      <c r="B11" s="78"/>
      <c r="C11" s="70" t="s">
        <v>114</v>
      </c>
      <c r="D11" s="71"/>
      <c r="E11" s="11" t="s">
        <v>117</v>
      </c>
      <c r="F11" s="11" t="s">
        <v>64</v>
      </c>
      <c r="G11" s="11">
        <v>1</v>
      </c>
      <c r="H11" s="11" t="s">
        <v>116</v>
      </c>
      <c r="I11" s="13">
        <v>68</v>
      </c>
      <c r="J11" s="7"/>
    </row>
    <row r="12" spans="1:11" ht="16.5" customHeight="1">
      <c r="A12" s="7"/>
      <c r="B12" s="79" t="s">
        <v>67</v>
      </c>
      <c r="C12" s="90" t="s">
        <v>69</v>
      </c>
      <c r="D12" s="90"/>
      <c r="E12" s="15" t="s">
        <v>60</v>
      </c>
      <c r="F12" s="15" t="s">
        <v>64</v>
      </c>
      <c r="G12" s="15">
        <v>1</v>
      </c>
      <c r="H12" s="15" t="s">
        <v>110</v>
      </c>
      <c r="I12" s="24">
        <v>202.22</v>
      </c>
      <c r="J12" s="9"/>
      <c r="K12" s="6"/>
    </row>
    <row r="13" spans="1:11" ht="16.5">
      <c r="A13" s="7"/>
      <c r="B13" s="79"/>
      <c r="C13" s="90" t="s">
        <v>68</v>
      </c>
      <c r="D13" s="90"/>
      <c r="E13" s="15" t="s">
        <v>96</v>
      </c>
      <c r="F13" s="15" t="s">
        <v>64</v>
      </c>
      <c r="G13" s="15">
        <v>1</v>
      </c>
      <c r="H13" s="15" t="s">
        <v>111</v>
      </c>
      <c r="I13" s="25">
        <v>8</v>
      </c>
      <c r="J13" s="9"/>
      <c r="K13" s="6"/>
    </row>
    <row r="14" spans="1:11" ht="35.25" customHeight="1">
      <c r="A14" s="7"/>
      <c r="B14" s="29" t="s">
        <v>73</v>
      </c>
      <c r="C14" s="70" t="s">
        <v>127</v>
      </c>
      <c r="D14" s="71"/>
      <c r="E14" s="15" t="s">
        <v>60</v>
      </c>
      <c r="F14" s="15" t="s">
        <v>64</v>
      </c>
      <c r="G14" s="15">
        <v>1</v>
      </c>
      <c r="H14" s="30" t="s">
        <v>128</v>
      </c>
      <c r="I14" s="25">
        <v>1863.42</v>
      </c>
      <c r="J14" s="7"/>
    </row>
    <row r="15" spans="1:11" ht="19.5" customHeight="1">
      <c r="B15" s="27" t="s">
        <v>122</v>
      </c>
      <c r="C15" s="91" t="s">
        <v>129</v>
      </c>
      <c r="D15" s="90"/>
      <c r="E15" s="15" t="s">
        <v>80</v>
      </c>
      <c r="F15" s="15" t="s">
        <v>64</v>
      </c>
      <c r="G15" s="15">
        <v>1</v>
      </c>
      <c r="H15" s="15" t="s">
        <v>84</v>
      </c>
      <c r="I15" s="24">
        <v>44.5</v>
      </c>
    </row>
    <row r="16" spans="1:11" ht="16.5">
      <c r="B16" s="16" t="s">
        <v>85</v>
      </c>
      <c r="C16" s="91" t="s">
        <v>118</v>
      </c>
      <c r="D16" s="90"/>
      <c r="E16" s="15" t="s">
        <v>83</v>
      </c>
      <c r="F16" s="15" t="s">
        <v>64</v>
      </c>
      <c r="G16" s="15">
        <v>1</v>
      </c>
      <c r="H16" s="15" t="s">
        <v>88</v>
      </c>
      <c r="I16" s="15" t="s">
        <v>91</v>
      </c>
    </row>
    <row r="17" spans="2:9" ht="15" customHeight="1">
      <c r="B17" s="73" t="s">
        <v>92</v>
      </c>
      <c r="C17" s="90" t="s">
        <v>119</v>
      </c>
      <c r="D17" s="90"/>
      <c r="E17" s="15" t="s">
        <v>120</v>
      </c>
      <c r="F17" s="15" t="s">
        <v>64</v>
      </c>
      <c r="G17" s="15">
        <v>2</v>
      </c>
      <c r="H17" s="15" t="s">
        <v>71</v>
      </c>
      <c r="I17" s="31">
        <f>(420)*(G17)</f>
        <v>840</v>
      </c>
    </row>
    <row r="18" spans="2:9" ht="37.5" customHeight="1">
      <c r="B18" s="73"/>
      <c r="C18" s="91" t="s">
        <v>130</v>
      </c>
      <c r="D18" s="90"/>
      <c r="E18" s="15" t="s">
        <v>80</v>
      </c>
      <c r="F18" s="15" t="s">
        <v>64</v>
      </c>
      <c r="G18" s="15">
        <v>1</v>
      </c>
      <c r="H18" s="15" t="s">
        <v>131</v>
      </c>
      <c r="I18" s="24">
        <v>226.8</v>
      </c>
    </row>
    <row r="19" spans="2:9" ht="15" customHeight="1">
      <c r="B19" s="17" t="s">
        <v>97</v>
      </c>
      <c r="C19" s="91" t="s">
        <v>98</v>
      </c>
      <c r="D19" s="90"/>
      <c r="E19" s="15" t="s">
        <v>121</v>
      </c>
      <c r="F19" s="15" t="s">
        <v>64</v>
      </c>
      <c r="G19" s="15">
        <v>1</v>
      </c>
      <c r="H19" s="15" t="s">
        <v>71</v>
      </c>
      <c r="I19" s="24">
        <v>487</v>
      </c>
    </row>
    <row r="20" spans="2:9" ht="15" customHeight="1">
      <c r="B20" s="26" t="s">
        <v>105</v>
      </c>
      <c r="C20" s="91" t="s">
        <v>132</v>
      </c>
      <c r="D20" s="91"/>
      <c r="E20" s="15" t="s">
        <v>107</v>
      </c>
      <c r="F20" s="15" t="s">
        <v>64</v>
      </c>
      <c r="G20" s="15">
        <v>20</v>
      </c>
      <c r="H20" s="15" t="s">
        <v>146</v>
      </c>
      <c r="I20" s="31">
        <f>(4)*(G20)</f>
        <v>80</v>
      </c>
    </row>
    <row r="21" spans="2:9" ht="31.5" customHeight="1"/>
    <row r="22" spans="2:9" ht="22.5" customHeight="1">
      <c r="B22" s="69" t="s">
        <v>109</v>
      </c>
      <c r="C22" s="69"/>
      <c r="D22" s="69"/>
      <c r="E22" s="69"/>
      <c r="F22" s="69"/>
      <c r="G22" s="69"/>
      <c r="H22" s="69"/>
      <c r="I22" s="69"/>
    </row>
    <row r="23" spans="2:9" ht="46.5" customHeight="1">
      <c r="B23" s="19" t="s">
        <v>133</v>
      </c>
      <c r="C23" s="70" t="s">
        <v>134</v>
      </c>
      <c r="D23" s="71"/>
      <c r="E23" s="15" t="s">
        <v>102</v>
      </c>
      <c r="F23" s="15" t="s">
        <v>103</v>
      </c>
      <c r="G23" s="15">
        <v>1</v>
      </c>
      <c r="H23" s="15" t="s">
        <v>135</v>
      </c>
      <c r="I23" s="14">
        <v>200</v>
      </c>
    </row>
    <row r="24" spans="2:9" ht="61.5" customHeight="1">
      <c r="B24" s="19" t="s">
        <v>136</v>
      </c>
      <c r="C24" s="70" t="s">
        <v>137</v>
      </c>
      <c r="D24" s="71"/>
      <c r="E24" s="15" t="s">
        <v>102</v>
      </c>
      <c r="F24" s="15" t="s">
        <v>103</v>
      </c>
      <c r="G24" s="15">
        <v>1</v>
      </c>
      <c r="H24" s="15" t="s">
        <v>135</v>
      </c>
      <c r="I24" s="14">
        <v>400</v>
      </c>
    </row>
    <row r="25" spans="2:9" ht="16.5">
      <c r="B25" s="33"/>
      <c r="C25" s="22"/>
      <c r="D25" s="23"/>
      <c r="E25" s="18"/>
      <c r="F25" s="18"/>
      <c r="G25" s="18"/>
      <c r="H25" s="18"/>
      <c r="I25" s="32"/>
    </row>
    <row r="26" spans="2:9">
      <c r="E26" s="72" t="s">
        <v>108</v>
      </c>
      <c r="F26" s="72"/>
      <c r="G26" s="72"/>
      <c r="H26" s="72"/>
      <c r="I26" s="67">
        <f>SUM(I9:I25)</f>
        <v>4500.9500000000007</v>
      </c>
    </row>
    <row r="27" spans="2:9">
      <c r="E27" s="72"/>
      <c r="F27" s="72"/>
      <c r="G27" s="72"/>
      <c r="H27" s="72"/>
      <c r="I27" s="68"/>
    </row>
    <row r="29" spans="2:9">
      <c r="B29" s="76" t="s">
        <v>144</v>
      </c>
      <c r="C29" s="77"/>
      <c r="D29" s="77"/>
      <c r="E29" s="77"/>
      <c r="F29" s="77"/>
      <c r="G29" s="77"/>
      <c r="H29" s="77"/>
      <c r="I29" s="77"/>
    </row>
    <row r="30" spans="2:9">
      <c r="B30" s="77"/>
      <c r="C30" s="77"/>
      <c r="D30" s="77"/>
      <c r="E30" s="77"/>
      <c r="F30" s="77"/>
      <c r="G30" s="77"/>
      <c r="H30" s="77"/>
      <c r="I30" s="77"/>
    </row>
    <row r="31" spans="2:9">
      <c r="B31" s="77"/>
      <c r="C31" s="77"/>
      <c r="D31" s="77"/>
      <c r="E31" s="77"/>
      <c r="F31" s="77"/>
      <c r="G31" s="77"/>
      <c r="H31" s="77"/>
      <c r="I31" s="77"/>
    </row>
  </sheetData>
  <sheetProtection algorithmName="SHA-512" hashValue="juODKGd2I1BsQEhY7YxwF2px21xtVLmvCv9MJSK3yRPQjC07qOQEOSmqz6hyPvcKPmNHoXynoL2/qEDXZf49zQ==" saltValue="3db8O9mV1tliRqawsAjwHw==" spinCount="100000" sheet="1" objects="1" scenarios="1"/>
  <mergeCells count="24">
    <mergeCell ref="B29:I31"/>
    <mergeCell ref="B3:D6"/>
    <mergeCell ref="B7:I7"/>
    <mergeCell ref="C8:D8"/>
    <mergeCell ref="B9:B11"/>
    <mergeCell ref="C9:D9"/>
    <mergeCell ref="C10:D10"/>
    <mergeCell ref="C11:D11"/>
    <mergeCell ref="C19:D19"/>
    <mergeCell ref="B12:B13"/>
    <mergeCell ref="C12:D12"/>
    <mergeCell ref="C13:D13"/>
    <mergeCell ref="C14:D14"/>
    <mergeCell ref="C15:D15"/>
    <mergeCell ref="C16:D16"/>
    <mergeCell ref="B17:B18"/>
    <mergeCell ref="E26:H27"/>
    <mergeCell ref="I26:I27"/>
    <mergeCell ref="C24:D24"/>
    <mergeCell ref="C17:D17"/>
    <mergeCell ref="C18:D18"/>
    <mergeCell ref="C20:D20"/>
    <mergeCell ref="B22:I22"/>
    <mergeCell ref="C23:D23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28"/>
  <sheetViews>
    <sheetView workbookViewId="0">
      <selection activeCell="C10" sqref="C10:D10"/>
    </sheetView>
  </sheetViews>
  <sheetFormatPr baseColWidth="10" defaultRowHeight="15"/>
  <cols>
    <col min="2" max="2" width="21.5703125" customWidth="1"/>
    <col min="4" max="4" width="39.85546875" customWidth="1"/>
    <col min="5" max="5" width="19.28515625" customWidth="1"/>
    <col min="7" max="7" width="13.42578125" bestFit="1" customWidth="1"/>
    <col min="8" max="8" width="22" customWidth="1"/>
    <col min="9" max="9" width="17.140625" customWidth="1"/>
  </cols>
  <sheetData>
    <row r="3" spans="1:11">
      <c r="B3" s="37"/>
      <c r="C3" s="37"/>
      <c r="D3" s="37"/>
    </row>
    <row r="4" spans="1:11">
      <c r="B4" s="37"/>
      <c r="C4" s="37"/>
      <c r="D4" s="37"/>
    </row>
    <row r="5" spans="1:11">
      <c r="B5" s="37"/>
      <c r="C5" s="37"/>
      <c r="D5" s="37"/>
    </row>
    <row r="6" spans="1:11" ht="23.25" customHeight="1">
      <c r="B6" s="37"/>
      <c r="C6" s="37"/>
      <c r="D6" s="37"/>
    </row>
    <row r="7" spans="1:11" ht="35.25" customHeight="1">
      <c r="B7" s="75" t="s">
        <v>50</v>
      </c>
      <c r="C7" s="75"/>
      <c r="D7" s="75"/>
      <c r="E7" s="75"/>
      <c r="F7" s="75"/>
      <c r="G7" s="75"/>
      <c r="H7" s="75"/>
      <c r="I7" s="75"/>
      <c r="J7" s="3"/>
      <c r="K7" s="3"/>
    </row>
    <row r="8" spans="1:11" ht="17.25">
      <c r="B8" s="4" t="s">
        <v>51</v>
      </c>
      <c r="C8" s="74" t="s">
        <v>52</v>
      </c>
      <c r="D8" s="74"/>
      <c r="E8" s="4" t="s">
        <v>53</v>
      </c>
      <c r="F8" s="4" t="s">
        <v>54</v>
      </c>
      <c r="G8" s="4" t="s">
        <v>61</v>
      </c>
      <c r="H8" s="5" t="s">
        <v>65</v>
      </c>
      <c r="I8" s="4" t="s">
        <v>55</v>
      </c>
    </row>
    <row r="9" spans="1:11" ht="16.5" customHeight="1">
      <c r="A9" s="7"/>
      <c r="B9" s="34" t="s">
        <v>112</v>
      </c>
      <c r="C9" s="71" t="s">
        <v>56</v>
      </c>
      <c r="D9" s="71"/>
      <c r="E9" s="11" t="s">
        <v>57</v>
      </c>
      <c r="F9" s="11" t="s">
        <v>64</v>
      </c>
      <c r="G9" s="11">
        <v>1</v>
      </c>
      <c r="H9" s="11" t="s">
        <v>111</v>
      </c>
      <c r="I9" s="14">
        <v>21.01</v>
      </c>
      <c r="J9" s="7"/>
    </row>
    <row r="10" spans="1:11" ht="16.5" customHeight="1">
      <c r="A10" s="7"/>
      <c r="B10" s="79" t="s">
        <v>67</v>
      </c>
      <c r="C10" s="71" t="s">
        <v>69</v>
      </c>
      <c r="D10" s="71"/>
      <c r="E10" s="11" t="s">
        <v>60</v>
      </c>
      <c r="F10" s="11" t="s">
        <v>64</v>
      </c>
      <c r="G10" s="11">
        <v>1</v>
      </c>
      <c r="H10" s="11" t="s">
        <v>110</v>
      </c>
      <c r="I10" s="13">
        <v>202.22</v>
      </c>
      <c r="J10" s="9"/>
      <c r="K10" s="6"/>
    </row>
    <row r="11" spans="1:11" ht="16.5">
      <c r="A11" s="7"/>
      <c r="B11" s="79"/>
      <c r="C11" s="71" t="s">
        <v>68</v>
      </c>
      <c r="D11" s="71"/>
      <c r="E11" s="11" t="s">
        <v>96</v>
      </c>
      <c r="F11" s="11" t="s">
        <v>64</v>
      </c>
      <c r="G11" s="11">
        <v>1</v>
      </c>
      <c r="H11" s="11" t="s">
        <v>111</v>
      </c>
      <c r="I11" s="14">
        <v>8</v>
      </c>
      <c r="J11" s="9"/>
      <c r="K11" s="6"/>
    </row>
    <row r="12" spans="1:11" ht="20.25" customHeight="1">
      <c r="A12" s="7"/>
      <c r="B12" s="80" t="s">
        <v>73</v>
      </c>
      <c r="C12" s="70" t="s">
        <v>123</v>
      </c>
      <c r="D12" s="71"/>
      <c r="E12" s="11" t="s">
        <v>124</v>
      </c>
      <c r="F12" s="11" t="s">
        <v>64</v>
      </c>
      <c r="G12" s="11">
        <v>1</v>
      </c>
      <c r="H12" s="11" t="s">
        <v>70</v>
      </c>
      <c r="I12" s="13">
        <v>185</v>
      </c>
      <c r="J12" s="7"/>
    </row>
    <row r="13" spans="1:11" ht="16.5">
      <c r="A13" s="7"/>
      <c r="B13" s="80"/>
      <c r="C13" s="71" t="s">
        <v>138</v>
      </c>
      <c r="D13" s="71"/>
      <c r="E13" s="11" t="s">
        <v>124</v>
      </c>
      <c r="F13" s="11" t="s">
        <v>64</v>
      </c>
      <c r="G13" s="11">
        <v>2</v>
      </c>
      <c r="H13" s="11" t="s">
        <v>126</v>
      </c>
      <c r="I13" s="13">
        <f>(120)*(G13)</f>
        <v>240</v>
      </c>
      <c r="J13" s="7"/>
    </row>
    <row r="14" spans="1:11" ht="19.5" customHeight="1">
      <c r="B14" s="27" t="s">
        <v>122</v>
      </c>
      <c r="C14" s="70" t="s">
        <v>82</v>
      </c>
      <c r="D14" s="71"/>
      <c r="E14" s="11" t="s">
        <v>83</v>
      </c>
      <c r="F14" s="11" t="s">
        <v>64</v>
      </c>
      <c r="G14" s="11">
        <v>1</v>
      </c>
      <c r="H14" s="11" t="s">
        <v>84</v>
      </c>
      <c r="I14" s="13">
        <v>35</v>
      </c>
    </row>
    <row r="15" spans="1:11" ht="16.5">
      <c r="B15" s="16" t="s">
        <v>85</v>
      </c>
      <c r="C15" s="70" t="s">
        <v>118</v>
      </c>
      <c r="D15" s="71"/>
      <c r="E15" s="15" t="s">
        <v>83</v>
      </c>
      <c r="F15" s="11" t="s">
        <v>64</v>
      </c>
      <c r="G15" s="15">
        <v>1</v>
      </c>
      <c r="H15" s="15" t="s">
        <v>88</v>
      </c>
      <c r="I15" s="15" t="s">
        <v>91</v>
      </c>
    </row>
    <row r="16" spans="1:11" ht="15" customHeight="1">
      <c r="B16" s="20" t="s">
        <v>92</v>
      </c>
      <c r="C16" s="71" t="s">
        <v>119</v>
      </c>
      <c r="D16" s="71"/>
      <c r="E16" s="11" t="s">
        <v>120</v>
      </c>
      <c r="F16" s="11" t="s">
        <v>64</v>
      </c>
      <c r="G16" s="11">
        <v>2</v>
      </c>
      <c r="H16" s="11" t="s">
        <v>71</v>
      </c>
      <c r="I16" s="21">
        <f>(380)*(G16)</f>
        <v>760</v>
      </c>
    </row>
    <row r="17" spans="2:9" ht="15" customHeight="1">
      <c r="B17" s="17" t="s">
        <v>97</v>
      </c>
      <c r="C17" s="70" t="s">
        <v>98</v>
      </c>
      <c r="D17" s="71"/>
      <c r="E17" s="15" t="s">
        <v>121</v>
      </c>
      <c r="F17" s="11" t="s">
        <v>64</v>
      </c>
      <c r="G17" s="15">
        <v>1</v>
      </c>
      <c r="H17" s="15" t="s">
        <v>71</v>
      </c>
      <c r="I17" s="24">
        <v>487</v>
      </c>
    </row>
    <row r="18" spans="2:9" ht="15" customHeight="1">
      <c r="B18" s="26" t="s">
        <v>105</v>
      </c>
      <c r="C18" s="70" t="s">
        <v>106</v>
      </c>
      <c r="D18" s="70"/>
      <c r="E18" s="15" t="s">
        <v>107</v>
      </c>
      <c r="F18" s="11" t="s">
        <v>64</v>
      </c>
      <c r="G18" s="15">
        <v>20</v>
      </c>
      <c r="H18" s="15" t="s">
        <v>146</v>
      </c>
      <c r="I18" s="21">
        <f>(2)*(G18)</f>
        <v>40</v>
      </c>
    </row>
    <row r="19" spans="2:9" ht="31.5" customHeight="1"/>
    <row r="20" spans="2:9" ht="22.5" customHeight="1">
      <c r="B20" s="69" t="s">
        <v>109</v>
      </c>
      <c r="C20" s="69"/>
      <c r="D20" s="69"/>
      <c r="E20" s="69"/>
      <c r="F20" s="69"/>
      <c r="G20" s="69"/>
      <c r="H20" s="69"/>
      <c r="I20" s="69"/>
    </row>
    <row r="21" spans="2:9" ht="46.5" customHeight="1">
      <c r="B21" s="19" t="s">
        <v>133</v>
      </c>
      <c r="C21" s="70" t="s">
        <v>134</v>
      </c>
      <c r="D21" s="71"/>
      <c r="E21" s="28" t="s">
        <v>102</v>
      </c>
      <c r="F21" s="28" t="s">
        <v>103</v>
      </c>
      <c r="G21" s="28">
        <v>1</v>
      </c>
      <c r="H21" s="28" t="s">
        <v>135</v>
      </c>
      <c r="I21" s="14">
        <v>200</v>
      </c>
    </row>
    <row r="23" spans="2:9">
      <c r="E23" s="72" t="s">
        <v>108</v>
      </c>
      <c r="F23" s="72"/>
      <c r="G23" s="72"/>
      <c r="H23" s="72"/>
      <c r="I23" s="67">
        <f>SUM(I9:I18)</f>
        <v>1978.23</v>
      </c>
    </row>
    <row r="24" spans="2:9">
      <c r="E24" s="72"/>
      <c r="F24" s="72"/>
      <c r="G24" s="72"/>
      <c r="H24" s="72"/>
      <c r="I24" s="68"/>
    </row>
    <row r="26" spans="2:9">
      <c r="B26" s="76" t="s">
        <v>144</v>
      </c>
      <c r="C26" s="77"/>
      <c r="D26" s="77"/>
      <c r="E26" s="77"/>
      <c r="F26" s="77"/>
      <c r="G26" s="77"/>
      <c r="H26" s="77"/>
      <c r="I26" s="77"/>
    </row>
    <row r="27" spans="2:9">
      <c r="B27" s="77"/>
      <c r="C27" s="77"/>
      <c r="D27" s="77"/>
      <c r="E27" s="77"/>
      <c r="F27" s="77"/>
      <c r="G27" s="77"/>
      <c r="H27" s="77"/>
      <c r="I27" s="77"/>
    </row>
    <row r="28" spans="2:9">
      <c r="B28" s="77"/>
      <c r="C28" s="77"/>
      <c r="D28" s="77"/>
      <c r="E28" s="77"/>
      <c r="F28" s="77"/>
      <c r="G28" s="77"/>
      <c r="H28" s="77"/>
      <c r="I28" s="77"/>
    </row>
  </sheetData>
  <sheetProtection algorithmName="SHA-512" hashValue="GbVM0x5h1cvLlrE3Etdi4DAHXPmlxxcFLBWxYzheYqwzuAF5J5aIpwjkIQxs7lQ2MmWzqju8JaX+zKeui/17KA==" saltValue="bzClQDXPdBd++o+n/gASJQ==" spinCount="100000" sheet="1" objects="1" scenarios="1"/>
  <mergeCells count="20">
    <mergeCell ref="B26:I28"/>
    <mergeCell ref="C14:D14"/>
    <mergeCell ref="C15:D15"/>
    <mergeCell ref="C16:D16"/>
    <mergeCell ref="C17:D17"/>
    <mergeCell ref="C18:D18"/>
    <mergeCell ref="B20:I20"/>
    <mergeCell ref="C21:D21"/>
    <mergeCell ref="E23:H24"/>
    <mergeCell ref="I23:I24"/>
    <mergeCell ref="B3:D6"/>
    <mergeCell ref="B7:I7"/>
    <mergeCell ref="C8:D8"/>
    <mergeCell ref="C9:D9"/>
    <mergeCell ref="B10:B11"/>
    <mergeCell ref="C10:D10"/>
    <mergeCell ref="C11:D11"/>
    <mergeCell ref="B12:B13"/>
    <mergeCell ref="C12:D12"/>
    <mergeCell ref="C13:D13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31"/>
  <sheetViews>
    <sheetView topLeftCell="A2" workbookViewId="0">
      <selection activeCell="H22" sqref="H22"/>
    </sheetView>
  </sheetViews>
  <sheetFormatPr baseColWidth="10" defaultRowHeight="15"/>
  <cols>
    <col min="2" max="2" width="21.5703125" customWidth="1"/>
    <col min="4" max="4" width="39.85546875" customWidth="1"/>
    <col min="5" max="5" width="19.28515625" customWidth="1"/>
    <col min="7" max="7" width="13.42578125" bestFit="1" customWidth="1"/>
    <col min="8" max="8" width="20" customWidth="1"/>
    <col min="9" max="9" width="17.140625" customWidth="1"/>
  </cols>
  <sheetData>
    <row r="3" spans="1:11">
      <c r="B3" s="71" t="s">
        <v>139</v>
      </c>
      <c r="C3" s="71"/>
      <c r="D3" s="71"/>
    </row>
    <row r="4" spans="1:11">
      <c r="B4" s="71"/>
      <c r="C4" s="71"/>
      <c r="D4" s="71"/>
    </row>
    <row r="5" spans="1:11">
      <c r="B5" s="71"/>
      <c r="C5" s="71"/>
      <c r="D5" s="71"/>
    </row>
    <row r="6" spans="1:11" ht="51.75" customHeight="1">
      <c r="B6" s="71"/>
      <c r="C6" s="71"/>
      <c r="D6" s="71"/>
    </row>
    <row r="7" spans="1:11" ht="35.25" customHeight="1">
      <c r="B7" s="75" t="s">
        <v>50</v>
      </c>
      <c r="C7" s="75"/>
      <c r="D7" s="75"/>
      <c r="E7" s="75"/>
      <c r="F7" s="75"/>
      <c r="G7" s="75"/>
      <c r="H7" s="75"/>
      <c r="I7" s="75"/>
      <c r="J7" s="3"/>
      <c r="K7" s="3"/>
    </row>
    <row r="8" spans="1:11" ht="17.25">
      <c r="B8" s="4" t="s">
        <v>51</v>
      </c>
      <c r="C8" s="74" t="s">
        <v>52</v>
      </c>
      <c r="D8" s="74"/>
      <c r="E8" s="4" t="s">
        <v>53</v>
      </c>
      <c r="F8" s="4" t="s">
        <v>54</v>
      </c>
      <c r="G8" s="4" t="s">
        <v>61</v>
      </c>
      <c r="H8" s="5" t="s">
        <v>65</v>
      </c>
      <c r="I8" s="4" t="s">
        <v>55</v>
      </c>
    </row>
    <row r="9" spans="1:11" ht="16.5">
      <c r="A9" s="7"/>
      <c r="B9" s="78" t="s">
        <v>66</v>
      </c>
      <c r="C9" s="71" t="s">
        <v>49</v>
      </c>
      <c r="D9" s="71"/>
      <c r="E9" s="11" t="s">
        <v>58</v>
      </c>
      <c r="F9" s="11" t="s">
        <v>64</v>
      </c>
      <c r="G9" s="11">
        <v>1</v>
      </c>
      <c r="H9" s="11" t="s">
        <v>71</v>
      </c>
      <c r="I9" s="14">
        <v>299</v>
      </c>
      <c r="J9" s="7"/>
    </row>
    <row r="10" spans="1:11" ht="16.5">
      <c r="A10" s="7"/>
      <c r="B10" s="78"/>
      <c r="C10" s="71" t="s">
        <v>59</v>
      </c>
      <c r="D10" s="71"/>
      <c r="E10" s="11" t="s">
        <v>60</v>
      </c>
      <c r="F10" s="11" t="s">
        <v>64</v>
      </c>
      <c r="G10" s="11">
        <v>1</v>
      </c>
      <c r="H10" s="11" t="s">
        <v>71</v>
      </c>
      <c r="I10" s="13">
        <v>226.84</v>
      </c>
      <c r="J10" s="7"/>
    </row>
    <row r="11" spans="1:11" ht="16.5" customHeight="1">
      <c r="A11" s="7"/>
      <c r="B11" s="78"/>
      <c r="C11" s="71" t="s">
        <v>113</v>
      </c>
      <c r="D11" s="71"/>
      <c r="E11" s="11" t="s">
        <v>115</v>
      </c>
      <c r="F11" s="11" t="s">
        <v>64</v>
      </c>
      <c r="G11" s="11">
        <v>1</v>
      </c>
      <c r="H11" s="11" t="s">
        <v>111</v>
      </c>
      <c r="I11" s="13">
        <v>60</v>
      </c>
      <c r="J11" s="7"/>
    </row>
    <row r="12" spans="1:11" ht="16.5">
      <c r="A12" s="7"/>
      <c r="B12" s="78"/>
      <c r="C12" s="70" t="s">
        <v>114</v>
      </c>
      <c r="D12" s="71"/>
      <c r="E12" s="11" t="s">
        <v>117</v>
      </c>
      <c r="F12" s="11" t="s">
        <v>64</v>
      </c>
      <c r="G12" s="11">
        <v>1</v>
      </c>
      <c r="H12" s="11" t="s">
        <v>116</v>
      </c>
      <c r="I12" s="13">
        <v>68</v>
      </c>
      <c r="J12" s="9"/>
      <c r="K12" s="6"/>
    </row>
    <row r="13" spans="1:11" ht="16.5" customHeight="1">
      <c r="A13" s="7"/>
      <c r="B13" s="79" t="s">
        <v>67</v>
      </c>
      <c r="C13" s="71" t="s">
        <v>69</v>
      </c>
      <c r="D13" s="71"/>
      <c r="E13" s="11" t="s">
        <v>60</v>
      </c>
      <c r="F13" s="11" t="s">
        <v>64</v>
      </c>
      <c r="G13" s="11">
        <v>1</v>
      </c>
      <c r="H13" s="11" t="s">
        <v>110</v>
      </c>
      <c r="I13" s="13">
        <v>202.22</v>
      </c>
      <c r="J13" s="9"/>
      <c r="K13" s="6"/>
    </row>
    <row r="14" spans="1:11" ht="16.5">
      <c r="A14" s="7"/>
      <c r="B14" s="79"/>
      <c r="C14" s="71" t="s">
        <v>68</v>
      </c>
      <c r="D14" s="71"/>
      <c r="E14" s="11" t="s">
        <v>60</v>
      </c>
      <c r="F14" s="11" t="s">
        <v>64</v>
      </c>
      <c r="G14" s="11">
        <v>1</v>
      </c>
      <c r="H14" s="11" t="s">
        <v>72</v>
      </c>
      <c r="I14" s="14">
        <v>12</v>
      </c>
      <c r="J14" s="9"/>
      <c r="K14" s="6"/>
    </row>
    <row r="15" spans="1:11" ht="35.25" customHeight="1">
      <c r="A15" s="7"/>
      <c r="B15" s="80" t="s">
        <v>73</v>
      </c>
      <c r="C15" s="70" t="s">
        <v>77</v>
      </c>
      <c r="D15" s="71"/>
      <c r="E15" s="11" t="s">
        <v>74</v>
      </c>
      <c r="F15" s="11" t="s">
        <v>64</v>
      </c>
      <c r="G15" s="11">
        <v>1</v>
      </c>
      <c r="H15" s="11" t="s">
        <v>71</v>
      </c>
      <c r="I15" s="13">
        <v>386.31</v>
      </c>
      <c r="J15" s="7"/>
    </row>
    <row r="16" spans="1:11" ht="16.5">
      <c r="A16" s="7"/>
      <c r="B16" s="80"/>
      <c r="C16" s="71" t="s">
        <v>75</v>
      </c>
      <c r="D16" s="71"/>
      <c r="E16" s="11" t="s">
        <v>74</v>
      </c>
      <c r="F16" s="11" t="s">
        <v>76</v>
      </c>
      <c r="G16" s="11">
        <v>1</v>
      </c>
      <c r="H16" s="11" t="s">
        <v>71</v>
      </c>
      <c r="I16" s="13">
        <v>347.62</v>
      </c>
      <c r="J16" s="7"/>
    </row>
    <row r="17" spans="2:9" ht="19.5" customHeight="1">
      <c r="B17" s="27" t="s">
        <v>122</v>
      </c>
      <c r="C17" s="70" t="s">
        <v>82</v>
      </c>
      <c r="D17" s="71"/>
      <c r="E17" s="11" t="s">
        <v>83</v>
      </c>
      <c r="F17" s="11" t="s">
        <v>64</v>
      </c>
      <c r="G17" s="11">
        <v>1</v>
      </c>
      <c r="H17" s="11" t="s">
        <v>84</v>
      </c>
      <c r="I17" s="13">
        <v>35</v>
      </c>
    </row>
    <row r="18" spans="2:9" ht="16.5">
      <c r="B18" s="16" t="s">
        <v>85</v>
      </c>
      <c r="C18" s="70" t="s">
        <v>118</v>
      </c>
      <c r="D18" s="71"/>
      <c r="E18" s="15" t="s">
        <v>83</v>
      </c>
      <c r="F18" s="11" t="s">
        <v>64</v>
      </c>
      <c r="G18" s="15">
        <v>1</v>
      </c>
      <c r="H18" s="15" t="s">
        <v>88</v>
      </c>
      <c r="I18" s="15" t="s">
        <v>91</v>
      </c>
    </row>
    <row r="19" spans="2:9" ht="15" customHeight="1">
      <c r="B19" s="20" t="s">
        <v>92</v>
      </c>
      <c r="C19" s="71" t="s">
        <v>140</v>
      </c>
      <c r="D19" s="71"/>
      <c r="E19" s="11" t="s">
        <v>95</v>
      </c>
      <c r="F19" s="11" t="s">
        <v>64</v>
      </c>
      <c r="G19" s="11">
        <v>2</v>
      </c>
      <c r="H19" s="11" t="s">
        <v>71</v>
      </c>
      <c r="I19" s="21">
        <f>(715)*(G19)</f>
        <v>1430</v>
      </c>
    </row>
    <row r="20" spans="2:9" ht="15" customHeight="1">
      <c r="B20" s="17" t="s">
        <v>97</v>
      </c>
      <c r="C20" s="91" t="s">
        <v>98</v>
      </c>
      <c r="D20" s="90"/>
      <c r="E20" s="15" t="s">
        <v>121</v>
      </c>
      <c r="F20" s="15" t="s">
        <v>64</v>
      </c>
      <c r="G20" s="15">
        <v>1</v>
      </c>
      <c r="H20" s="15" t="s">
        <v>71</v>
      </c>
      <c r="I20" s="24">
        <v>487</v>
      </c>
    </row>
    <row r="21" spans="2:9" ht="15" customHeight="1">
      <c r="B21" s="26" t="s">
        <v>105</v>
      </c>
      <c r="C21" s="91" t="s">
        <v>132</v>
      </c>
      <c r="D21" s="91"/>
      <c r="E21" s="15" t="s">
        <v>107</v>
      </c>
      <c r="F21" s="15" t="s">
        <v>64</v>
      </c>
      <c r="G21" s="15">
        <v>20</v>
      </c>
      <c r="H21" s="15" t="s">
        <v>146</v>
      </c>
      <c r="I21" s="31">
        <f>(4)*(G21)</f>
        <v>80</v>
      </c>
    </row>
    <row r="22" spans="2:9" ht="31.5" customHeight="1"/>
    <row r="23" spans="2:9" ht="22.5" customHeight="1">
      <c r="B23" s="69" t="s">
        <v>109</v>
      </c>
      <c r="C23" s="69"/>
      <c r="D23" s="69"/>
      <c r="E23" s="69"/>
      <c r="F23" s="69"/>
      <c r="G23" s="69"/>
      <c r="H23" s="69"/>
      <c r="I23" s="69"/>
    </row>
    <row r="24" spans="2:9" ht="46.5" customHeight="1">
      <c r="B24" s="19" t="s">
        <v>100</v>
      </c>
      <c r="C24" s="70"/>
      <c r="D24" s="71"/>
      <c r="E24" s="15"/>
      <c r="F24" s="15"/>
      <c r="G24" s="15"/>
      <c r="H24" s="15"/>
      <c r="I24" s="14"/>
    </row>
    <row r="26" spans="2:9">
      <c r="E26" s="72" t="s">
        <v>108</v>
      </c>
      <c r="F26" s="72"/>
      <c r="G26" s="72"/>
      <c r="H26" s="72"/>
      <c r="I26" s="67">
        <f>SUM(I9:I21)</f>
        <v>3633.9900000000002</v>
      </c>
    </row>
    <row r="27" spans="2:9">
      <c r="E27" s="72"/>
      <c r="F27" s="72"/>
      <c r="G27" s="72"/>
      <c r="H27" s="72"/>
      <c r="I27" s="68"/>
    </row>
    <row r="29" spans="2:9">
      <c r="B29" s="76" t="s">
        <v>144</v>
      </c>
      <c r="C29" s="77"/>
      <c r="D29" s="77"/>
      <c r="E29" s="77"/>
      <c r="F29" s="77"/>
      <c r="G29" s="77"/>
      <c r="H29" s="77"/>
      <c r="I29" s="77"/>
    </row>
    <row r="30" spans="2:9">
      <c r="B30" s="77"/>
      <c r="C30" s="77"/>
      <c r="D30" s="77"/>
      <c r="E30" s="77"/>
      <c r="F30" s="77"/>
      <c r="G30" s="77"/>
      <c r="H30" s="77"/>
      <c r="I30" s="77"/>
    </row>
    <row r="31" spans="2:9">
      <c r="B31" s="77"/>
      <c r="C31" s="77"/>
      <c r="D31" s="77"/>
      <c r="E31" s="77"/>
      <c r="F31" s="77"/>
      <c r="G31" s="77"/>
      <c r="H31" s="77"/>
      <c r="I31" s="77"/>
    </row>
  </sheetData>
  <sheetProtection algorithmName="SHA-512" hashValue="/sFFbRzYwu1z+Rsl5EYIBeq/xAy5emAr5frUvBnxt679rp4HeN9wIb6GVESKTDUmWWGcJzimAMlyc6nsRGrvWw==" saltValue="iInl7KwkCol3wuyeXZngbg==" spinCount="100000" sheet="1" objects="1" scenarios="1"/>
  <mergeCells count="24">
    <mergeCell ref="B29:I31"/>
    <mergeCell ref="B3:D6"/>
    <mergeCell ref="B7:I7"/>
    <mergeCell ref="C8:D8"/>
    <mergeCell ref="B9:B12"/>
    <mergeCell ref="C9:D9"/>
    <mergeCell ref="C10:D10"/>
    <mergeCell ref="C11:D11"/>
    <mergeCell ref="C12:D12"/>
    <mergeCell ref="C17:D17"/>
    <mergeCell ref="C18:D18"/>
    <mergeCell ref="B13:B14"/>
    <mergeCell ref="C13:D13"/>
    <mergeCell ref="C14:D14"/>
    <mergeCell ref="B15:B16"/>
    <mergeCell ref="C15:D15"/>
    <mergeCell ref="C16:D16"/>
    <mergeCell ref="C24:D24"/>
    <mergeCell ref="E26:H27"/>
    <mergeCell ref="I26:I27"/>
    <mergeCell ref="C19:D19"/>
    <mergeCell ref="C20:D20"/>
    <mergeCell ref="C21:D21"/>
    <mergeCell ref="B23:I23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30"/>
  <sheetViews>
    <sheetView topLeftCell="A10" workbookViewId="0">
      <selection activeCell="H20" sqref="H20"/>
    </sheetView>
  </sheetViews>
  <sheetFormatPr baseColWidth="10" defaultRowHeight="15"/>
  <cols>
    <col min="2" max="2" width="21.5703125" customWidth="1"/>
    <col min="4" max="4" width="39.85546875" customWidth="1"/>
    <col min="5" max="5" width="19.28515625" customWidth="1"/>
    <col min="7" max="7" width="13.42578125" bestFit="1" customWidth="1"/>
    <col min="8" max="8" width="22" customWidth="1"/>
    <col min="9" max="9" width="17.140625" customWidth="1"/>
  </cols>
  <sheetData>
    <row r="3" spans="1:11">
      <c r="B3" s="37"/>
      <c r="C3" s="37"/>
      <c r="D3" s="37"/>
    </row>
    <row r="4" spans="1:11">
      <c r="B4" s="37"/>
      <c r="C4" s="37"/>
      <c r="D4" s="37"/>
    </row>
    <row r="5" spans="1:11">
      <c r="B5" s="37"/>
      <c r="C5" s="37"/>
      <c r="D5" s="37"/>
    </row>
    <row r="6" spans="1:11">
      <c r="B6" s="37"/>
      <c r="C6" s="37"/>
      <c r="D6" s="37"/>
    </row>
    <row r="7" spans="1:11" ht="35.25" customHeight="1">
      <c r="B7" s="75" t="s">
        <v>50</v>
      </c>
      <c r="C7" s="75"/>
      <c r="D7" s="75"/>
      <c r="E7" s="75"/>
      <c r="F7" s="75"/>
      <c r="G7" s="75"/>
      <c r="H7" s="75"/>
      <c r="I7" s="75"/>
      <c r="J7" s="3"/>
      <c r="K7" s="3"/>
    </row>
    <row r="8" spans="1:11" ht="17.25">
      <c r="B8" s="4" t="s">
        <v>51</v>
      </c>
      <c r="C8" s="74" t="s">
        <v>52</v>
      </c>
      <c r="D8" s="74"/>
      <c r="E8" s="4" t="s">
        <v>53</v>
      </c>
      <c r="F8" s="4" t="s">
        <v>54</v>
      </c>
      <c r="G8" s="4" t="s">
        <v>61</v>
      </c>
      <c r="H8" s="5" t="s">
        <v>65</v>
      </c>
      <c r="I8" s="4" t="s">
        <v>55</v>
      </c>
    </row>
    <row r="9" spans="1:11" ht="16.5">
      <c r="A9" s="7"/>
      <c r="B9" s="89" t="s">
        <v>112</v>
      </c>
      <c r="C9" s="71" t="s">
        <v>56</v>
      </c>
      <c r="D9" s="71"/>
      <c r="E9" s="11" t="s">
        <v>57</v>
      </c>
      <c r="F9" s="11" t="s">
        <v>64</v>
      </c>
      <c r="G9" s="11">
        <v>1</v>
      </c>
      <c r="H9" s="11" t="s">
        <v>111</v>
      </c>
      <c r="I9" s="14">
        <v>21.01</v>
      </c>
      <c r="J9" s="7"/>
    </row>
    <row r="10" spans="1:11" ht="16.5">
      <c r="A10" s="7"/>
      <c r="B10" s="78"/>
      <c r="C10" s="71" t="s">
        <v>113</v>
      </c>
      <c r="D10" s="71"/>
      <c r="E10" s="11" t="s">
        <v>115</v>
      </c>
      <c r="F10" s="11" t="s">
        <v>64</v>
      </c>
      <c r="G10" s="11">
        <v>1</v>
      </c>
      <c r="H10" s="11" t="s">
        <v>111</v>
      </c>
      <c r="I10" s="13">
        <v>60</v>
      </c>
      <c r="J10" s="7"/>
    </row>
    <row r="11" spans="1:11" ht="16.5">
      <c r="A11" s="7"/>
      <c r="B11" s="78"/>
      <c r="C11" s="70" t="s">
        <v>114</v>
      </c>
      <c r="D11" s="71"/>
      <c r="E11" s="11" t="s">
        <v>117</v>
      </c>
      <c r="F11" s="11" t="s">
        <v>64</v>
      </c>
      <c r="G11" s="11">
        <v>1</v>
      </c>
      <c r="H11" s="11" t="s">
        <v>116</v>
      </c>
      <c r="I11" s="13">
        <v>68</v>
      </c>
      <c r="J11" s="7"/>
    </row>
    <row r="12" spans="1:11" ht="16.5" customHeight="1">
      <c r="A12" s="7"/>
      <c r="B12" s="79" t="s">
        <v>67</v>
      </c>
      <c r="C12" s="71" t="s">
        <v>69</v>
      </c>
      <c r="D12" s="71"/>
      <c r="E12" s="11" t="s">
        <v>60</v>
      </c>
      <c r="F12" s="11" t="s">
        <v>64</v>
      </c>
      <c r="G12" s="11">
        <v>1</v>
      </c>
      <c r="H12" s="11" t="s">
        <v>110</v>
      </c>
      <c r="I12" s="13">
        <v>202.22</v>
      </c>
      <c r="J12" s="9"/>
      <c r="K12" s="6"/>
    </row>
    <row r="13" spans="1:11" ht="16.5">
      <c r="A13" s="7"/>
      <c r="B13" s="79"/>
      <c r="C13" s="71" t="s">
        <v>68</v>
      </c>
      <c r="D13" s="71"/>
      <c r="E13" s="11" t="s">
        <v>96</v>
      </c>
      <c r="F13" s="11" t="s">
        <v>64</v>
      </c>
      <c r="G13" s="11">
        <v>1</v>
      </c>
      <c r="H13" s="11" t="s">
        <v>111</v>
      </c>
      <c r="I13" s="14">
        <v>8</v>
      </c>
      <c r="J13" s="9"/>
      <c r="K13" s="6"/>
    </row>
    <row r="14" spans="1:11" ht="12.75" customHeight="1">
      <c r="A14" s="7"/>
      <c r="B14" s="35" t="s">
        <v>73</v>
      </c>
      <c r="C14" s="92" t="s">
        <v>103</v>
      </c>
      <c r="D14" s="93"/>
      <c r="E14" s="93"/>
      <c r="F14" s="93"/>
      <c r="G14" s="93"/>
      <c r="H14" s="93"/>
      <c r="I14" s="94"/>
      <c r="J14" s="7"/>
    </row>
    <row r="15" spans="1:11" ht="19.5" customHeight="1">
      <c r="B15" s="27" t="s">
        <v>122</v>
      </c>
      <c r="C15" s="70" t="s">
        <v>82</v>
      </c>
      <c r="D15" s="71"/>
      <c r="E15" s="11" t="s">
        <v>83</v>
      </c>
      <c r="F15" s="11" t="s">
        <v>64</v>
      </c>
      <c r="G15" s="11">
        <v>1</v>
      </c>
      <c r="H15" s="11" t="s">
        <v>84</v>
      </c>
      <c r="I15" s="13">
        <v>35</v>
      </c>
    </row>
    <row r="16" spans="1:11" ht="16.5">
      <c r="B16" s="16" t="s">
        <v>85</v>
      </c>
      <c r="C16" s="70" t="s">
        <v>118</v>
      </c>
      <c r="D16" s="71"/>
      <c r="E16" s="15" t="s">
        <v>83</v>
      </c>
      <c r="F16" s="11" t="s">
        <v>64</v>
      </c>
      <c r="G16" s="15">
        <v>1</v>
      </c>
      <c r="H16" s="15" t="s">
        <v>88</v>
      </c>
      <c r="I16" s="15" t="s">
        <v>91</v>
      </c>
    </row>
    <row r="17" spans="2:9" ht="15" customHeight="1">
      <c r="B17" s="20" t="s">
        <v>92</v>
      </c>
      <c r="C17" s="71" t="s">
        <v>119</v>
      </c>
      <c r="D17" s="71"/>
      <c r="E17" s="11" t="s">
        <v>120</v>
      </c>
      <c r="F17" s="11" t="s">
        <v>64</v>
      </c>
      <c r="G17" s="11">
        <v>2</v>
      </c>
      <c r="H17" s="11" t="s">
        <v>71</v>
      </c>
      <c r="I17" s="21">
        <f>(380)*(G17)</f>
        <v>760</v>
      </c>
    </row>
    <row r="18" spans="2:9" ht="15" customHeight="1">
      <c r="B18" s="17" t="s">
        <v>97</v>
      </c>
      <c r="C18" s="70" t="s">
        <v>98</v>
      </c>
      <c r="D18" s="71"/>
      <c r="E18" s="15" t="s">
        <v>121</v>
      </c>
      <c r="F18" s="11" t="s">
        <v>64</v>
      </c>
      <c r="G18" s="15">
        <v>1</v>
      </c>
      <c r="H18" s="15" t="s">
        <v>71</v>
      </c>
      <c r="I18" s="24">
        <v>487</v>
      </c>
    </row>
    <row r="19" spans="2:9" ht="15" customHeight="1">
      <c r="B19" s="26" t="s">
        <v>105</v>
      </c>
      <c r="C19" s="70" t="s">
        <v>106</v>
      </c>
      <c r="D19" s="70"/>
      <c r="E19" s="15" t="s">
        <v>107</v>
      </c>
      <c r="F19" s="11" t="s">
        <v>64</v>
      </c>
      <c r="G19" s="15">
        <v>20</v>
      </c>
      <c r="H19" s="15" t="s">
        <v>146</v>
      </c>
      <c r="I19" s="21">
        <f>(2)*(G19)</f>
        <v>40</v>
      </c>
    </row>
    <row r="20" spans="2:9" ht="31.5" customHeight="1"/>
    <row r="21" spans="2:9" ht="22.5" customHeight="1">
      <c r="B21" s="69" t="s">
        <v>109</v>
      </c>
      <c r="C21" s="69"/>
      <c r="D21" s="69"/>
      <c r="E21" s="69"/>
      <c r="F21" s="69"/>
      <c r="G21" s="69"/>
      <c r="H21" s="69"/>
      <c r="I21" s="69"/>
    </row>
    <row r="22" spans="2:9" ht="46.5" customHeight="1">
      <c r="B22" s="19"/>
      <c r="C22" s="70"/>
      <c r="D22" s="71"/>
      <c r="E22" s="15"/>
      <c r="F22" s="15"/>
      <c r="G22" s="15"/>
      <c r="H22" s="15"/>
      <c r="I22" s="21"/>
    </row>
    <row r="24" spans="2:9">
      <c r="E24" s="72" t="s">
        <v>108</v>
      </c>
      <c r="F24" s="72"/>
      <c r="G24" s="72"/>
      <c r="H24" s="72"/>
      <c r="I24" s="67">
        <f>SUM(I9:I19)</f>
        <v>1681.23</v>
      </c>
    </row>
    <row r="25" spans="2:9">
      <c r="E25" s="72"/>
      <c r="F25" s="72"/>
      <c r="G25" s="72"/>
      <c r="H25" s="72"/>
      <c r="I25" s="68"/>
    </row>
    <row r="28" spans="2:9">
      <c r="B28" s="76" t="s">
        <v>144</v>
      </c>
      <c r="C28" s="77"/>
      <c r="D28" s="77"/>
      <c r="E28" s="77"/>
      <c r="F28" s="77"/>
      <c r="G28" s="77"/>
      <c r="H28" s="77"/>
      <c r="I28" s="77"/>
    </row>
    <row r="29" spans="2:9">
      <c r="B29" s="77"/>
      <c r="C29" s="77"/>
      <c r="D29" s="77"/>
      <c r="E29" s="77"/>
      <c r="F29" s="77"/>
      <c r="G29" s="77"/>
      <c r="H29" s="77"/>
      <c r="I29" s="77"/>
    </row>
    <row r="30" spans="2:9">
      <c r="B30" s="77"/>
      <c r="C30" s="77"/>
      <c r="D30" s="77"/>
      <c r="E30" s="77"/>
      <c r="F30" s="77"/>
      <c r="G30" s="77"/>
      <c r="H30" s="77"/>
      <c r="I30" s="77"/>
    </row>
  </sheetData>
  <sheetProtection algorithmName="SHA-512" hashValue="Lew53zCM2gdlMt5xjkXMm30eh3/eQJV+7fQbKM0q/bna+QzQqDu0oZv882U4szooj+RQW7I69SBw1BXa4CJgng==" saltValue="xa1fM5rrGdiSKQ5d//IRMA==" spinCount="100000" sheet="1" objects="1" scenarios="1"/>
  <mergeCells count="21">
    <mergeCell ref="B28:I30"/>
    <mergeCell ref="B12:B13"/>
    <mergeCell ref="C12:D12"/>
    <mergeCell ref="C13:D13"/>
    <mergeCell ref="B3:D6"/>
    <mergeCell ref="B7:I7"/>
    <mergeCell ref="C8:D8"/>
    <mergeCell ref="B9:B11"/>
    <mergeCell ref="C9:D9"/>
    <mergeCell ref="C10:D10"/>
    <mergeCell ref="C11:D11"/>
    <mergeCell ref="C14:I14"/>
    <mergeCell ref="C15:D15"/>
    <mergeCell ref="C16:D16"/>
    <mergeCell ref="C17:D17"/>
    <mergeCell ref="C18:D18"/>
    <mergeCell ref="C19:D19"/>
    <mergeCell ref="B21:I21"/>
    <mergeCell ref="C22:D22"/>
    <mergeCell ref="E24:H25"/>
    <mergeCell ref="I24:I25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29"/>
  <sheetViews>
    <sheetView topLeftCell="A12" workbookViewId="0">
      <selection activeCell="H20" sqref="H20"/>
    </sheetView>
  </sheetViews>
  <sheetFormatPr baseColWidth="10" defaultRowHeight="15"/>
  <cols>
    <col min="2" max="2" width="21.5703125" customWidth="1"/>
    <col min="4" max="4" width="39.85546875" customWidth="1"/>
    <col min="5" max="5" width="19.28515625" customWidth="1"/>
    <col min="7" max="7" width="13.42578125" bestFit="1" customWidth="1"/>
    <col min="8" max="8" width="22" customWidth="1"/>
    <col min="9" max="9" width="17.140625" customWidth="1"/>
  </cols>
  <sheetData>
    <row r="3" spans="1:11">
      <c r="B3" s="37"/>
      <c r="C3" s="37"/>
      <c r="D3" s="37"/>
    </row>
    <row r="4" spans="1:11">
      <c r="B4" s="37"/>
      <c r="C4" s="37"/>
      <c r="D4" s="37"/>
    </row>
    <row r="5" spans="1:11">
      <c r="B5" s="37"/>
      <c r="C5" s="37"/>
      <c r="D5" s="37"/>
    </row>
    <row r="6" spans="1:11" ht="36.75" customHeight="1">
      <c r="B6" s="37"/>
      <c r="C6" s="37"/>
      <c r="D6" s="37"/>
    </row>
    <row r="7" spans="1:11" ht="35.25" customHeight="1">
      <c r="B7" s="75" t="s">
        <v>50</v>
      </c>
      <c r="C7" s="75"/>
      <c r="D7" s="75"/>
      <c r="E7" s="75"/>
      <c r="F7" s="75"/>
      <c r="G7" s="75"/>
      <c r="H7" s="75"/>
      <c r="I7" s="75"/>
      <c r="J7" s="3"/>
      <c r="K7" s="3"/>
    </row>
    <row r="8" spans="1:11" ht="17.25">
      <c r="B8" s="4" t="s">
        <v>51</v>
      </c>
      <c r="C8" s="74" t="s">
        <v>52</v>
      </c>
      <c r="D8" s="74"/>
      <c r="E8" s="4" t="s">
        <v>53</v>
      </c>
      <c r="F8" s="4" t="s">
        <v>54</v>
      </c>
      <c r="G8" s="4" t="s">
        <v>61</v>
      </c>
      <c r="H8" s="5" t="s">
        <v>65</v>
      </c>
      <c r="I8" s="4" t="s">
        <v>55</v>
      </c>
    </row>
    <row r="9" spans="1:11" ht="16.5">
      <c r="A9" s="7"/>
      <c r="B9" s="89" t="s">
        <v>112</v>
      </c>
      <c r="C9" s="71" t="s">
        <v>56</v>
      </c>
      <c r="D9" s="71"/>
      <c r="E9" s="11" t="s">
        <v>57</v>
      </c>
      <c r="F9" s="11" t="s">
        <v>64</v>
      </c>
      <c r="G9" s="11">
        <v>1</v>
      </c>
      <c r="H9" s="11" t="s">
        <v>111</v>
      </c>
      <c r="I9" s="14">
        <v>21.01</v>
      </c>
      <c r="J9" s="7"/>
    </row>
    <row r="10" spans="1:11" ht="16.5">
      <c r="A10" s="7"/>
      <c r="B10" s="78"/>
      <c r="C10" s="71" t="s">
        <v>113</v>
      </c>
      <c r="D10" s="71"/>
      <c r="E10" s="11" t="s">
        <v>115</v>
      </c>
      <c r="F10" s="11" t="s">
        <v>64</v>
      </c>
      <c r="G10" s="11">
        <v>1</v>
      </c>
      <c r="H10" s="11" t="s">
        <v>111</v>
      </c>
      <c r="I10" s="13">
        <v>60</v>
      </c>
      <c r="J10" s="7"/>
    </row>
    <row r="11" spans="1:11" ht="16.5">
      <c r="A11" s="7"/>
      <c r="B11" s="78"/>
      <c r="C11" s="70" t="s">
        <v>114</v>
      </c>
      <c r="D11" s="71"/>
      <c r="E11" s="11" t="s">
        <v>117</v>
      </c>
      <c r="F11" s="11" t="s">
        <v>64</v>
      </c>
      <c r="G11" s="11">
        <v>1</v>
      </c>
      <c r="H11" s="11" t="s">
        <v>116</v>
      </c>
      <c r="I11" s="13">
        <v>68</v>
      </c>
      <c r="J11" s="7"/>
    </row>
    <row r="12" spans="1:11" ht="16.5" customHeight="1">
      <c r="A12" s="7"/>
      <c r="B12" s="79" t="s">
        <v>67</v>
      </c>
      <c r="C12" s="71" t="s">
        <v>69</v>
      </c>
      <c r="D12" s="71"/>
      <c r="E12" s="11" t="s">
        <v>60</v>
      </c>
      <c r="F12" s="11" t="s">
        <v>64</v>
      </c>
      <c r="G12" s="11">
        <v>1</v>
      </c>
      <c r="H12" s="11" t="s">
        <v>110</v>
      </c>
      <c r="I12" s="13">
        <v>202.22</v>
      </c>
      <c r="J12" s="9"/>
      <c r="K12" s="6"/>
    </row>
    <row r="13" spans="1:11" ht="16.5">
      <c r="A13" s="7"/>
      <c r="B13" s="79"/>
      <c r="C13" s="71" t="s">
        <v>68</v>
      </c>
      <c r="D13" s="71"/>
      <c r="E13" s="11" t="s">
        <v>96</v>
      </c>
      <c r="F13" s="11" t="s">
        <v>64</v>
      </c>
      <c r="G13" s="11">
        <v>1</v>
      </c>
      <c r="H13" s="11" t="s">
        <v>111</v>
      </c>
      <c r="I13" s="14">
        <v>8</v>
      </c>
      <c r="J13" s="9"/>
      <c r="K13" s="6"/>
    </row>
    <row r="14" spans="1:11" ht="12.75" customHeight="1">
      <c r="A14" s="7"/>
      <c r="B14" s="35" t="s">
        <v>73</v>
      </c>
      <c r="C14" s="92"/>
      <c r="D14" s="93"/>
      <c r="E14" s="93"/>
      <c r="F14" s="93"/>
      <c r="G14" s="93"/>
      <c r="H14" s="93"/>
      <c r="I14" s="94"/>
      <c r="J14" s="7"/>
    </row>
    <row r="15" spans="1:11" ht="19.5" customHeight="1">
      <c r="B15" s="27" t="s">
        <v>122</v>
      </c>
      <c r="C15" s="70" t="s">
        <v>82</v>
      </c>
      <c r="D15" s="71"/>
      <c r="E15" s="11" t="s">
        <v>83</v>
      </c>
      <c r="F15" s="11" t="s">
        <v>64</v>
      </c>
      <c r="G15" s="11">
        <v>1</v>
      </c>
      <c r="H15" s="11" t="s">
        <v>84</v>
      </c>
      <c r="I15" s="13">
        <v>35</v>
      </c>
    </row>
    <row r="16" spans="1:11" ht="16.5">
      <c r="B16" s="16" t="s">
        <v>85</v>
      </c>
      <c r="C16" s="70" t="s">
        <v>118</v>
      </c>
      <c r="D16" s="71"/>
      <c r="E16" s="15" t="s">
        <v>83</v>
      </c>
      <c r="F16" s="11" t="s">
        <v>64</v>
      </c>
      <c r="G16" s="15">
        <v>1</v>
      </c>
      <c r="H16" s="15" t="s">
        <v>88</v>
      </c>
      <c r="I16" s="15" t="s">
        <v>91</v>
      </c>
    </row>
    <row r="17" spans="2:9" ht="15" customHeight="1">
      <c r="B17" s="20" t="s">
        <v>92</v>
      </c>
      <c r="C17" s="71" t="s">
        <v>119</v>
      </c>
      <c r="D17" s="71"/>
      <c r="E17" s="11" t="s">
        <v>120</v>
      </c>
      <c r="F17" s="11" t="s">
        <v>64</v>
      </c>
      <c r="G17" s="11">
        <v>2</v>
      </c>
      <c r="H17" s="11" t="s">
        <v>71</v>
      </c>
      <c r="I17" s="21">
        <f>(380)*(G17)</f>
        <v>760</v>
      </c>
    </row>
    <row r="18" spans="2:9" ht="15" customHeight="1">
      <c r="B18" s="17" t="s">
        <v>97</v>
      </c>
      <c r="C18" s="70" t="s">
        <v>98</v>
      </c>
      <c r="D18" s="71"/>
      <c r="E18" s="15" t="s">
        <v>121</v>
      </c>
      <c r="F18" s="11" t="s">
        <v>64</v>
      </c>
      <c r="G18" s="15">
        <v>1</v>
      </c>
      <c r="H18" s="15" t="s">
        <v>71</v>
      </c>
      <c r="I18" s="24">
        <v>487</v>
      </c>
    </row>
    <row r="19" spans="2:9" ht="15" customHeight="1">
      <c r="B19" s="26" t="s">
        <v>105</v>
      </c>
      <c r="C19" s="70" t="s">
        <v>106</v>
      </c>
      <c r="D19" s="70"/>
      <c r="E19" s="15" t="s">
        <v>107</v>
      </c>
      <c r="F19" s="11" t="s">
        <v>64</v>
      </c>
      <c r="G19" s="15">
        <v>20</v>
      </c>
      <c r="H19" s="15" t="s">
        <v>146</v>
      </c>
      <c r="I19" s="21">
        <f>(2)*(G19)</f>
        <v>40</v>
      </c>
    </row>
    <row r="20" spans="2:9" ht="31.5" customHeight="1"/>
    <row r="21" spans="2:9" ht="22.5" customHeight="1">
      <c r="B21" s="69" t="s">
        <v>109</v>
      </c>
      <c r="C21" s="69"/>
      <c r="D21" s="69"/>
      <c r="E21" s="69"/>
      <c r="F21" s="69"/>
      <c r="G21" s="69"/>
      <c r="H21" s="69"/>
      <c r="I21" s="69"/>
    </row>
    <row r="22" spans="2:9" ht="46.5" customHeight="1">
      <c r="B22" s="19"/>
      <c r="C22" s="70"/>
      <c r="D22" s="71"/>
      <c r="E22" s="15"/>
      <c r="F22" s="15"/>
      <c r="G22" s="15"/>
      <c r="H22" s="15"/>
      <c r="I22" s="21"/>
    </row>
    <row r="24" spans="2:9">
      <c r="E24" s="72" t="s">
        <v>108</v>
      </c>
      <c r="F24" s="72"/>
      <c r="G24" s="72"/>
      <c r="H24" s="72"/>
      <c r="I24" s="67">
        <f>SUM(I9:I19)</f>
        <v>1681.23</v>
      </c>
    </row>
    <row r="25" spans="2:9">
      <c r="E25" s="72"/>
      <c r="F25" s="72"/>
      <c r="G25" s="72"/>
      <c r="H25" s="72"/>
      <c r="I25" s="68"/>
    </row>
    <row r="27" spans="2:9">
      <c r="B27" s="76" t="s">
        <v>144</v>
      </c>
      <c r="C27" s="77"/>
      <c r="D27" s="77"/>
      <c r="E27" s="77"/>
      <c r="F27" s="77"/>
      <c r="G27" s="77"/>
      <c r="H27" s="77"/>
      <c r="I27" s="77"/>
    </row>
    <row r="28" spans="2:9">
      <c r="B28" s="77"/>
      <c r="C28" s="77"/>
      <c r="D28" s="77"/>
      <c r="E28" s="77"/>
      <c r="F28" s="77"/>
      <c r="G28" s="77"/>
      <c r="H28" s="77"/>
      <c r="I28" s="77"/>
    </row>
    <row r="29" spans="2:9">
      <c r="B29" s="77"/>
      <c r="C29" s="77"/>
      <c r="D29" s="77"/>
      <c r="E29" s="77"/>
      <c r="F29" s="77"/>
      <c r="G29" s="77"/>
      <c r="H29" s="77"/>
      <c r="I29" s="77"/>
    </row>
  </sheetData>
  <sheetProtection algorithmName="SHA-512" hashValue="IOVjzHbBFC/qQtFj+RZjagJyfY5dHE6p17u5Bmj/fwuxxPNH200VOsW2xnpjEHHB9VdNGKHn5+T3cN5vAhO8/Q==" saltValue="5lkldbstvefpYrQH2vJ46w==" spinCount="100000" sheet="1" objects="1" scenarios="1"/>
  <mergeCells count="21">
    <mergeCell ref="B27:I29"/>
    <mergeCell ref="B3:D6"/>
    <mergeCell ref="B7:I7"/>
    <mergeCell ref="C8:D8"/>
    <mergeCell ref="B9:B11"/>
    <mergeCell ref="C9:D9"/>
    <mergeCell ref="C10:D10"/>
    <mergeCell ref="C11:D11"/>
    <mergeCell ref="E24:H25"/>
    <mergeCell ref="I24:I25"/>
    <mergeCell ref="B12:B13"/>
    <mergeCell ref="C12:D12"/>
    <mergeCell ref="C13:D13"/>
    <mergeCell ref="C14:I14"/>
    <mergeCell ref="C15:D15"/>
    <mergeCell ref="C16:D16"/>
    <mergeCell ref="C17:D17"/>
    <mergeCell ref="C18:D18"/>
    <mergeCell ref="C19:D19"/>
    <mergeCell ref="B21:I21"/>
    <mergeCell ref="C22:D22"/>
  </mergeCells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28"/>
  <sheetViews>
    <sheetView topLeftCell="A15" workbookViewId="0">
      <selection activeCell="H19" sqref="H19"/>
    </sheetView>
  </sheetViews>
  <sheetFormatPr baseColWidth="10" defaultRowHeight="15"/>
  <cols>
    <col min="2" max="2" width="21.5703125" customWidth="1"/>
    <col min="4" max="4" width="39.85546875" customWidth="1"/>
    <col min="5" max="5" width="19.28515625" customWidth="1"/>
    <col min="7" max="7" width="13.42578125" bestFit="1" customWidth="1"/>
    <col min="8" max="8" width="22" customWidth="1"/>
    <col min="9" max="9" width="17.140625" customWidth="1"/>
  </cols>
  <sheetData>
    <row r="3" spans="1:11">
      <c r="B3" s="95" t="s">
        <v>141</v>
      </c>
      <c r="C3" s="96"/>
      <c r="D3" s="96"/>
    </row>
    <row r="4" spans="1:11">
      <c r="B4" s="96"/>
      <c r="C4" s="96"/>
      <c r="D4" s="96"/>
    </row>
    <row r="5" spans="1:11">
      <c r="B5" s="96"/>
      <c r="C5" s="96"/>
      <c r="D5" s="96"/>
    </row>
    <row r="6" spans="1:11" ht="35.25" customHeight="1">
      <c r="B6" s="75" t="s">
        <v>50</v>
      </c>
      <c r="C6" s="75"/>
      <c r="D6" s="75"/>
      <c r="E6" s="75"/>
      <c r="F6" s="75"/>
      <c r="G6" s="75"/>
      <c r="H6" s="75"/>
      <c r="I6" s="75"/>
      <c r="J6" s="3"/>
      <c r="K6" s="3"/>
    </row>
    <row r="7" spans="1:11" ht="17.25">
      <c r="B7" s="4" t="s">
        <v>51</v>
      </c>
      <c r="C7" s="74" t="s">
        <v>52</v>
      </c>
      <c r="D7" s="74"/>
      <c r="E7" s="4" t="s">
        <v>53</v>
      </c>
      <c r="F7" s="4" t="s">
        <v>54</v>
      </c>
      <c r="G7" s="4" t="s">
        <v>61</v>
      </c>
      <c r="H7" s="5" t="s">
        <v>65</v>
      </c>
      <c r="I7" s="4" t="s">
        <v>55</v>
      </c>
    </row>
    <row r="8" spans="1:11" ht="16.5">
      <c r="A8" s="7"/>
      <c r="B8" s="89" t="s">
        <v>112</v>
      </c>
      <c r="C8" s="71" t="s">
        <v>56</v>
      </c>
      <c r="D8" s="71"/>
      <c r="E8" s="11" t="s">
        <v>57</v>
      </c>
      <c r="F8" s="11" t="s">
        <v>64</v>
      </c>
      <c r="G8" s="11">
        <v>1</v>
      </c>
      <c r="H8" s="11" t="s">
        <v>111</v>
      </c>
      <c r="I8" s="14">
        <v>21.01</v>
      </c>
      <c r="J8" s="7"/>
    </row>
    <row r="9" spans="1:11" ht="16.5">
      <c r="A9" s="7"/>
      <c r="B9" s="78"/>
      <c r="C9" s="71" t="s">
        <v>113</v>
      </c>
      <c r="D9" s="71"/>
      <c r="E9" s="11" t="s">
        <v>115</v>
      </c>
      <c r="F9" s="11" t="s">
        <v>64</v>
      </c>
      <c r="G9" s="11">
        <v>1</v>
      </c>
      <c r="H9" s="11" t="s">
        <v>111</v>
      </c>
      <c r="I9" s="13">
        <v>60</v>
      </c>
      <c r="J9" s="7"/>
    </row>
    <row r="10" spans="1:11" ht="16.5">
      <c r="A10" s="7"/>
      <c r="B10" s="78"/>
      <c r="C10" s="70" t="s">
        <v>114</v>
      </c>
      <c r="D10" s="71"/>
      <c r="E10" s="11" t="s">
        <v>117</v>
      </c>
      <c r="F10" s="11" t="s">
        <v>64</v>
      </c>
      <c r="G10" s="11">
        <v>1</v>
      </c>
      <c r="H10" s="11" t="s">
        <v>116</v>
      </c>
      <c r="I10" s="13">
        <v>68</v>
      </c>
      <c r="J10" s="7"/>
    </row>
    <row r="11" spans="1:11" ht="16.5" customHeight="1">
      <c r="A11" s="7"/>
      <c r="B11" s="79" t="s">
        <v>67</v>
      </c>
      <c r="C11" s="71" t="s">
        <v>69</v>
      </c>
      <c r="D11" s="71"/>
      <c r="E11" s="11" t="s">
        <v>60</v>
      </c>
      <c r="F11" s="11" t="s">
        <v>64</v>
      </c>
      <c r="G11" s="11">
        <v>1</v>
      </c>
      <c r="H11" s="11" t="s">
        <v>110</v>
      </c>
      <c r="I11" s="13">
        <v>202.22</v>
      </c>
      <c r="J11" s="9"/>
      <c r="K11" s="6"/>
    </row>
    <row r="12" spans="1:11" ht="16.5">
      <c r="A12" s="7"/>
      <c r="B12" s="79"/>
      <c r="C12" s="71" t="s">
        <v>68</v>
      </c>
      <c r="D12" s="71"/>
      <c r="E12" s="11" t="s">
        <v>96</v>
      </c>
      <c r="F12" s="11" t="s">
        <v>64</v>
      </c>
      <c r="G12" s="11">
        <v>1</v>
      </c>
      <c r="H12" s="11" t="s">
        <v>111</v>
      </c>
      <c r="I12" s="14">
        <v>8</v>
      </c>
      <c r="J12" s="9"/>
      <c r="K12" s="6"/>
    </row>
    <row r="13" spans="1:11" ht="15" customHeight="1">
      <c r="A13" s="7"/>
      <c r="B13" s="35" t="s">
        <v>73</v>
      </c>
      <c r="C13" s="92"/>
      <c r="D13" s="93"/>
      <c r="E13" s="93"/>
      <c r="F13" s="93"/>
      <c r="G13" s="93"/>
      <c r="H13" s="93"/>
      <c r="I13" s="94"/>
      <c r="J13" s="7"/>
    </row>
    <row r="14" spans="1:11" ht="19.5" customHeight="1">
      <c r="B14" s="27" t="s">
        <v>122</v>
      </c>
      <c r="C14" s="70" t="s">
        <v>82</v>
      </c>
      <c r="D14" s="71"/>
      <c r="E14" s="11" t="s">
        <v>83</v>
      </c>
      <c r="F14" s="11" t="s">
        <v>64</v>
      </c>
      <c r="G14" s="11">
        <v>1</v>
      </c>
      <c r="H14" s="11" t="s">
        <v>84</v>
      </c>
      <c r="I14" s="13">
        <v>35</v>
      </c>
    </row>
    <row r="15" spans="1:11" ht="16.5">
      <c r="B15" s="16" t="s">
        <v>85</v>
      </c>
      <c r="C15" s="70" t="s">
        <v>118</v>
      </c>
      <c r="D15" s="71"/>
      <c r="E15" s="15" t="s">
        <v>83</v>
      </c>
      <c r="F15" s="11" t="s">
        <v>64</v>
      </c>
      <c r="G15" s="15">
        <v>1</v>
      </c>
      <c r="H15" s="15" t="s">
        <v>88</v>
      </c>
      <c r="I15" s="15" t="s">
        <v>91</v>
      </c>
    </row>
    <row r="16" spans="1:11" ht="15" customHeight="1">
      <c r="B16" s="20" t="s">
        <v>92</v>
      </c>
      <c r="C16" s="71" t="s">
        <v>119</v>
      </c>
      <c r="D16" s="71"/>
      <c r="E16" s="11" t="s">
        <v>120</v>
      </c>
      <c r="F16" s="11" t="s">
        <v>64</v>
      </c>
      <c r="G16" s="11">
        <v>2</v>
      </c>
      <c r="H16" s="11" t="s">
        <v>71</v>
      </c>
      <c r="I16" s="21">
        <f>(380)*(G16)</f>
        <v>760</v>
      </c>
    </row>
    <row r="17" spans="2:9" ht="15" customHeight="1">
      <c r="B17" s="17" t="s">
        <v>97</v>
      </c>
      <c r="C17" s="70" t="s">
        <v>98</v>
      </c>
      <c r="D17" s="71"/>
      <c r="E17" s="15" t="s">
        <v>121</v>
      </c>
      <c r="F17" s="11" t="s">
        <v>64</v>
      </c>
      <c r="G17" s="15">
        <v>1</v>
      </c>
      <c r="H17" s="15" t="s">
        <v>71</v>
      </c>
      <c r="I17" s="24">
        <v>487</v>
      </c>
    </row>
    <row r="18" spans="2:9" ht="15" customHeight="1">
      <c r="B18" s="26" t="s">
        <v>105</v>
      </c>
      <c r="C18" s="70" t="s">
        <v>106</v>
      </c>
      <c r="D18" s="70"/>
      <c r="E18" s="15" t="s">
        <v>107</v>
      </c>
      <c r="F18" s="11" t="s">
        <v>64</v>
      </c>
      <c r="G18" s="15">
        <v>20</v>
      </c>
      <c r="H18" s="15" t="s">
        <v>146</v>
      </c>
      <c r="I18" s="21">
        <f>(2)*(G18)</f>
        <v>40</v>
      </c>
    </row>
    <row r="19" spans="2:9" ht="31.5" customHeight="1"/>
    <row r="20" spans="2:9" ht="22.5" customHeight="1">
      <c r="B20" s="69" t="s">
        <v>109</v>
      </c>
      <c r="C20" s="69"/>
      <c r="D20" s="69"/>
      <c r="E20" s="69"/>
      <c r="F20" s="69"/>
      <c r="G20" s="69"/>
      <c r="H20" s="69"/>
      <c r="I20" s="69"/>
    </row>
    <row r="21" spans="2:9" ht="46.5" customHeight="1">
      <c r="B21" s="19" t="s">
        <v>136</v>
      </c>
      <c r="C21" s="70" t="s">
        <v>137</v>
      </c>
      <c r="D21" s="71"/>
      <c r="E21" s="15" t="s">
        <v>102</v>
      </c>
      <c r="F21" s="15" t="s">
        <v>103</v>
      </c>
      <c r="G21" s="15">
        <v>1</v>
      </c>
      <c r="H21" s="15" t="s">
        <v>135</v>
      </c>
      <c r="I21" s="14">
        <v>400</v>
      </c>
    </row>
    <row r="23" spans="2:9">
      <c r="E23" s="72" t="s">
        <v>108</v>
      </c>
      <c r="F23" s="72"/>
      <c r="G23" s="72"/>
      <c r="H23" s="72"/>
      <c r="I23" s="67">
        <f>SUM(I8:I21)</f>
        <v>2081.23</v>
      </c>
    </row>
    <row r="24" spans="2:9">
      <c r="E24" s="72"/>
      <c r="F24" s="72"/>
      <c r="G24" s="72"/>
      <c r="H24" s="72"/>
      <c r="I24" s="68"/>
    </row>
    <row r="26" spans="2:9">
      <c r="B26" s="76" t="s">
        <v>144</v>
      </c>
      <c r="C26" s="77"/>
      <c r="D26" s="77"/>
      <c r="E26" s="77"/>
      <c r="F26" s="77"/>
      <c r="G26" s="77"/>
      <c r="H26" s="77"/>
      <c r="I26" s="77"/>
    </row>
    <row r="27" spans="2:9">
      <c r="B27" s="77"/>
      <c r="C27" s="77"/>
      <c r="D27" s="77"/>
      <c r="E27" s="77"/>
      <c r="F27" s="77"/>
      <c r="G27" s="77"/>
      <c r="H27" s="77"/>
      <c r="I27" s="77"/>
    </row>
    <row r="28" spans="2:9">
      <c r="B28" s="77"/>
      <c r="C28" s="77"/>
      <c r="D28" s="77"/>
      <c r="E28" s="77"/>
      <c r="F28" s="77"/>
      <c r="G28" s="77"/>
      <c r="H28" s="77"/>
      <c r="I28" s="77"/>
    </row>
  </sheetData>
  <sheetProtection algorithmName="SHA-512" hashValue="vrwacbEzYOxqjpgjGOeJvWVxlt7FYAmNKZrn1+J43jvyuLuqydTWm8dexI35d0hs3svrZ+KWslXy7tk/ctypfw==" saltValue="pjcaKdqHKGEQx2Xnbnt4Xg==" spinCount="100000" sheet="1" objects="1" scenarios="1"/>
  <mergeCells count="21">
    <mergeCell ref="B26:I28"/>
    <mergeCell ref="B3:D5"/>
    <mergeCell ref="B6:I6"/>
    <mergeCell ref="C7:D7"/>
    <mergeCell ref="B8:B10"/>
    <mergeCell ref="C8:D8"/>
    <mergeCell ref="C9:D9"/>
    <mergeCell ref="C10:D10"/>
    <mergeCell ref="E23:H24"/>
    <mergeCell ref="I23:I24"/>
    <mergeCell ref="B11:B12"/>
    <mergeCell ref="C11:D11"/>
    <mergeCell ref="C12:D12"/>
    <mergeCell ref="C13:I13"/>
    <mergeCell ref="C14:D14"/>
    <mergeCell ref="C15:D15"/>
    <mergeCell ref="C16:D16"/>
    <mergeCell ref="C17:D17"/>
    <mergeCell ref="C18:D18"/>
    <mergeCell ref="B20:I20"/>
    <mergeCell ref="C21:D21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33"/>
  <sheetViews>
    <sheetView topLeftCell="A13" workbookViewId="0">
      <selection activeCell="F22" sqref="F22"/>
    </sheetView>
  </sheetViews>
  <sheetFormatPr baseColWidth="10" defaultRowHeight="15"/>
  <cols>
    <col min="2" max="2" width="21.5703125" customWidth="1"/>
    <col min="4" max="4" width="39.85546875" customWidth="1"/>
    <col min="5" max="5" width="19.28515625" customWidth="1"/>
    <col min="7" max="7" width="13.42578125" bestFit="1" customWidth="1"/>
    <col min="8" max="8" width="22" customWidth="1"/>
    <col min="9" max="9" width="17.140625" customWidth="1"/>
  </cols>
  <sheetData>
    <row r="3" spans="1:11">
      <c r="B3" s="95"/>
      <c r="C3" s="96"/>
      <c r="D3" s="96"/>
    </row>
    <row r="4" spans="1:11">
      <c r="B4" s="96"/>
      <c r="C4" s="96"/>
      <c r="D4" s="96"/>
    </row>
    <row r="5" spans="1:11" ht="48" customHeight="1">
      <c r="B5" s="96"/>
      <c r="C5" s="96"/>
      <c r="D5" s="96"/>
    </row>
    <row r="6" spans="1:11" ht="35.25" customHeight="1">
      <c r="B6" s="75" t="s">
        <v>50</v>
      </c>
      <c r="C6" s="75"/>
      <c r="D6" s="75"/>
      <c r="E6" s="75"/>
      <c r="F6" s="75"/>
      <c r="G6" s="75"/>
      <c r="H6" s="75"/>
      <c r="I6" s="75"/>
      <c r="J6" s="3"/>
      <c r="K6" s="3"/>
    </row>
    <row r="7" spans="1:11" ht="17.25">
      <c r="B7" s="4" t="s">
        <v>51</v>
      </c>
      <c r="C7" s="74" t="s">
        <v>52</v>
      </c>
      <c r="D7" s="74"/>
      <c r="E7" s="4" t="s">
        <v>53</v>
      </c>
      <c r="F7" s="4" t="s">
        <v>54</v>
      </c>
      <c r="G7" s="4" t="s">
        <v>61</v>
      </c>
      <c r="H7" s="5" t="s">
        <v>65</v>
      </c>
      <c r="I7" s="4" t="s">
        <v>55</v>
      </c>
    </row>
    <row r="8" spans="1:11" ht="16.5">
      <c r="A8" s="7"/>
      <c r="B8" s="89" t="s">
        <v>112</v>
      </c>
      <c r="C8" s="71" t="s">
        <v>56</v>
      </c>
      <c r="D8" s="71"/>
      <c r="E8" s="11" t="s">
        <v>57</v>
      </c>
      <c r="F8" s="11" t="s">
        <v>64</v>
      </c>
      <c r="G8" s="11">
        <v>1</v>
      </c>
      <c r="H8" s="11" t="s">
        <v>111</v>
      </c>
      <c r="I8" s="14">
        <v>21.01</v>
      </c>
      <c r="J8" s="7"/>
    </row>
    <row r="9" spans="1:11" ht="16.5">
      <c r="A9" s="7"/>
      <c r="B9" s="78"/>
      <c r="C9" s="71" t="s">
        <v>113</v>
      </c>
      <c r="D9" s="71"/>
      <c r="E9" s="11" t="s">
        <v>115</v>
      </c>
      <c r="F9" s="11" t="s">
        <v>64</v>
      </c>
      <c r="G9" s="11">
        <v>1</v>
      </c>
      <c r="H9" s="11" t="s">
        <v>111</v>
      </c>
      <c r="I9" s="13">
        <v>60</v>
      </c>
      <c r="J9" s="7"/>
    </row>
    <row r="10" spans="1:11" ht="16.5">
      <c r="A10" s="7"/>
      <c r="B10" s="78"/>
      <c r="C10" s="70" t="s">
        <v>114</v>
      </c>
      <c r="D10" s="71"/>
      <c r="E10" s="11" t="s">
        <v>117</v>
      </c>
      <c r="F10" s="11" t="s">
        <v>64</v>
      </c>
      <c r="G10" s="11">
        <v>1</v>
      </c>
      <c r="H10" s="11" t="s">
        <v>116</v>
      </c>
      <c r="I10" s="13">
        <v>68</v>
      </c>
      <c r="J10" s="7"/>
    </row>
    <row r="11" spans="1:11" ht="16.5" customHeight="1">
      <c r="A11" s="7"/>
      <c r="B11" s="79" t="s">
        <v>67</v>
      </c>
      <c r="C11" s="71" t="s">
        <v>69</v>
      </c>
      <c r="D11" s="71"/>
      <c r="E11" s="11" t="s">
        <v>60</v>
      </c>
      <c r="F11" s="11" t="s">
        <v>64</v>
      </c>
      <c r="G11" s="11">
        <v>1</v>
      </c>
      <c r="H11" s="11" t="s">
        <v>110</v>
      </c>
      <c r="I11" s="13">
        <v>202.22</v>
      </c>
      <c r="J11" s="9"/>
      <c r="K11" s="6"/>
    </row>
    <row r="12" spans="1:11" ht="16.5">
      <c r="A12" s="7"/>
      <c r="B12" s="79"/>
      <c r="C12" s="71" t="s">
        <v>68</v>
      </c>
      <c r="D12" s="71"/>
      <c r="E12" s="11" t="s">
        <v>96</v>
      </c>
      <c r="F12" s="11" t="s">
        <v>64</v>
      </c>
      <c r="G12" s="11">
        <v>1</v>
      </c>
      <c r="H12" s="11" t="s">
        <v>111</v>
      </c>
      <c r="I12" s="14">
        <v>8</v>
      </c>
      <c r="J12" s="9"/>
      <c r="K12" s="6"/>
    </row>
    <row r="13" spans="1:11" ht="16.5">
      <c r="A13" s="7"/>
      <c r="B13" s="97" t="s">
        <v>73</v>
      </c>
      <c r="C13" s="70" t="s">
        <v>123</v>
      </c>
      <c r="D13" s="71"/>
      <c r="E13" s="12" t="s">
        <v>124</v>
      </c>
      <c r="F13" s="12" t="s">
        <v>64</v>
      </c>
      <c r="G13" s="12">
        <v>1</v>
      </c>
      <c r="H13" s="12" t="s">
        <v>70</v>
      </c>
      <c r="I13" s="13">
        <v>185</v>
      </c>
      <c r="J13" s="9"/>
      <c r="K13" s="6"/>
    </row>
    <row r="14" spans="1:11" ht="16.5">
      <c r="A14" s="7"/>
      <c r="B14" s="98"/>
      <c r="C14" s="71" t="s">
        <v>125</v>
      </c>
      <c r="D14" s="71"/>
      <c r="E14" s="12" t="s">
        <v>124</v>
      </c>
      <c r="F14" s="12" t="s">
        <v>64</v>
      </c>
      <c r="G14" s="12">
        <v>2</v>
      </c>
      <c r="H14" s="12" t="s">
        <v>126</v>
      </c>
      <c r="I14" s="13">
        <f>(90)*(G14)</f>
        <v>180</v>
      </c>
      <c r="J14" s="9"/>
      <c r="K14" s="6"/>
    </row>
    <row r="15" spans="1:11" ht="16.5">
      <c r="A15" s="7"/>
      <c r="B15" s="98"/>
      <c r="C15" s="84" t="s">
        <v>142</v>
      </c>
      <c r="D15" s="85"/>
      <c r="E15" s="12" t="s">
        <v>120</v>
      </c>
      <c r="F15" s="12" t="s">
        <v>64</v>
      </c>
      <c r="G15" s="12">
        <v>1</v>
      </c>
      <c r="H15" s="12" t="s">
        <v>70</v>
      </c>
      <c r="I15" s="13">
        <v>40</v>
      </c>
      <c r="J15" s="9"/>
      <c r="K15" s="6"/>
    </row>
    <row r="16" spans="1:11" ht="12.75" customHeight="1">
      <c r="A16" s="7"/>
      <c r="B16" s="99"/>
      <c r="C16" s="84" t="s">
        <v>143</v>
      </c>
      <c r="D16" s="85"/>
      <c r="E16" s="12" t="s">
        <v>120</v>
      </c>
      <c r="F16" s="12" t="s">
        <v>64</v>
      </c>
      <c r="G16" s="12">
        <v>1</v>
      </c>
      <c r="H16" s="12" t="s">
        <v>116</v>
      </c>
      <c r="I16" s="13">
        <v>25</v>
      </c>
      <c r="J16" s="7"/>
    </row>
    <row r="17" spans="2:9" ht="19.5" customHeight="1">
      <c r="B17" s="27" t="s">
        <v>122</v>
      </c>
      <c r="C17" s="70" t="s">
        <v>82</v>
      </c>
      <c r="D17" s="71"/>
      <c r="E17" s="11" t="s">
        <v>83</v>
      </c>
      <c r="F17" s="11" t="s">
        <v>64</v>
      </c>
      <c r="G17" s="11">
        <v>1</v>
      </c>
      <c r="H17" s="11" t="s">
        <v>84</v>
      </c>
      <c r="I17" s="13">
        <v>35</v>
      </c>
    </row>
    <row r="18" spans="2:9" ht="16.5">
      <c r="B18" s="16" t="s">
        <v>85</v>
      </c>
      <c r="C18" s="70" t="s">
        <v>118</v>
      </c>
      <c r="D18" s="71"/>
      <c r="E18" s="15" t="s">
        <v>83</v>
      </c>
      <c r="F18" s="11" t="s">
        <v>64</v>
      </c>
      <c r="G18" s="15">
        <v>1</v>
      </c>
      <c r="H18" s="15" t="s">
        <v>88</v>
      </c>
      <c r="I18" s="15" t="s">
        <v>91</v>
      </c>
    </row>
    <row r="19" spans="2:9" ht="15" customHeight="1">
      <c r="B19" s="20" t="s">
        <v>92</v>
      </c>
      <c r="C19" s="71" t="s">
        <v>119</v>
      </c>
      <c r="D19" s="71"/>
      <c r="E19" s="11" t="s">
        <v>120</v>
      </c>
      <c r="F19" s="11" t="s">
        <v>64</v>
      </c>
      <c r="G19" s="11">
        <v>2</v>
      </c>
      <c r="H19" s="11" t="s">
        <v>71</v>
      </c>
      <c r="I19" s="21">
        <f>(380)*(G19)</f>
        <v>760</v>
      </c>
    </row>
    <row r="20" spans="2:9" ht="15" customHeight="1">
      <c r="B20" s="17" t="s">
        <v>97</v>
      </c>
      <c r="C20" s="70" t="s">
        <v>98</v>
      </c>
      <c r="D20" s="71"/>
      <c r="E20" s="15" t="s">
        <v>121</v>
      </c>
      <c r="F20" s="11" t="s">
        <v>64</v>
      </c>
      <c r="G20" s="15">
        <v>1</v>
      </c>
      <c r="H20" s="15" t="s">
        <v>71</v>
      </c>
      <c r="I20" s="24">
        <v>487</v>
      </c>
    </row>
    <row r="21" spans="2:9" ht="15" customHeight="1">
      <c r="B21" s="26" t="s">
        <v>105</v>
      </c>
      <c r="C21" s="70" t="s">
        <v>106</v>
      </c>
      <c r="D21" s="70"/>
      <c r="E21" s="15" t="s">
        <v>107</v>
      </c>
      <c r="F21" s="11" t="s">
        <v>64</v>
      </c>
      <c r="G21" s="15">
        <v>20</v>
      </c>
      <c r="H21" s="15" t="s">
        <v>146</v>
      </c>
      <c r="I21" s="21">
        <f>(2)*(G21)</f>
        <v>40</v>
      </c>
    </row>
    <row r="22" spans="2:9" ht="31.5" customHeight="1"/>
    <row r="23" spans="2:9" ht="22.5" customHeight="1">
      <c r="B23" s="69" t="s">
        <v>109</v>
      </c>
      <c r="C23" s="69"/>
      <c r="D23" s="69"/>
      <c r="E23" s="69"/>
      <c r="F23" s="69"/>
      <c r="G23" s="69"/>
      <c r="H23" s="69"/>
      <c r="I23" s="69"/>
    </row>
    <row r="24" spans="2:9" ht="46.5" customHeight="1">
      <c r="B24" s="19" t="s">
        <v>136</v>
      </c>
      <c r="C24" s="70" t="s">
        <v>137</v>
      </c>
      <c r="D24" s="71"/>
      <c r="E24" s="15" t="s">
        <v>102</v>
      </c>
      <c r="F24" s="15" t="s">
        <v>103</v>
      </c>
      <c r="G24" s="15">
        <v>1</v>
      </c>
      <c r="H24" s="15" t="s">
        <v>135</v>
      </c>
      <c r="I24" s="14">
        <v>400</v>
      </c>
    </row>
    <row r="25" spans="2:9" ht="16.5">
      <c r="B25" s="19" t="s">
        <v>133</v>
      </c>
      <c r="C25" s="70" t="s">
        <v>134</v>
      </c>
      <c r="D25" s="71"/>
      <c r="E25" s="28" t="s">
        <v>102</v>
      </c>
      <c r="F25" s="28" t="s">
        <v>103</v>
      </c>
      <c r="G25" s="28">
        <v>1</v>
      </c>
      <c r="H25" s="28" t="s">
        <v>135</v>
      </c>
      <c r="I25" s="14">
        <v>200</v>
      </c>
    </row>
    <row r="26" spans="2:9" ht="16.5">
      <c r="B26" s="33"/>
      <c r="C26" s="22"/>
      <c r="D26" s="23"/>
      <c r="E26" s="18"/>
      <c r="F26" s="18"/>
      <c r="G26" s="18"/>
      <c r="H26" s="18"/>
      <c r="I26" s="32"/>
    </row>
    <row r="27" spans="2:9">
      <c r="E27" s="72" t="s">
        <v>108</v>
      </c>
      <c r="F27" s="72"/>
      <c r="G27" s="72"/>
      <c r="H27" s="72"/>
      <c r="I27" s="67">
        <f>SUM(I8:I25)</f>
        <v>2711.23</v>
      </c>
    </row>
    <row r="28" spans="2:9">
      <c r="E28" s="72"/>
      <c r="F28" s="72"/>
      <c r="G28" s="72"/>
      <c r="H28" s="72"/>
      <c r="I28" s="68"/>
    </row>
    <row r="31" spans="2:9">
      <c r="B31" s="76" t="s">
        <v>144</v>
      </c>
      <c r="C31" s="77"/>
      <c r="D31" s="77"/>
      <c r="E31" s="77"/>
      <c r="F31" s="77"/>
      <c r="G31" s="77"/>
      <c r="H31" s="77"/>
      <c r="I31" s="77"/>
    </row>
    <row r="32" spans="2:9">
      <c r="B32" s="77"/>
      <c r="C32" s="77"/>
      <c r="D32" s="77"/>
      <c r="E32" s="77"/>
      <c r="F32" s="77"/>
      <c r="G32" s="77"/>
      <c r="H32" s="77"/>
      <c r="I32" s="77"/>
    </row>
    <row r="33" spans="2:9">
      <c r="B33" s="77"/>
      <c r="C33" s="77"/>
      <c r="D33" s="77"/>
      <c r="E33" s="77"/>
      <c r="F33" s="77"/>
      <c r="G33" s="77"/>
      <c r="H33" s="77"/>
      <c r="I33" s="77"/>
    </row>
  </sheetData>
  <sheetProtection algorithmName="SHA-512" hashValue="765cMnX1o/1R763k6VMeIMxXNRHXWkGGgN5Cw9gVBylm/VU4Dy3eQPQTuUU/4EPd7tTMsrdbhOkGkcwsmq8b3A==" saltValue="lqep0G6vUb3lYElHYR8AHA==" spinCount="100000" sheet="1" objects="1" scenarios="1"/>
  <mergeCells count="26">
    <mergeCell ref="B31:I33"/>
    <mergeCell ref="B3:D5"/>
    <mergeCell ref="B6:I6"/>
    <mergeCell ref="C7:D7"/>
    <mergeCell ref="B8:B10"/>
    <mergeCell ref="C8:D8"/>
    <mergeCell ref="C9:D9"/>
    <mergeCell ref="C10:D10"/>
    <mergeCell ref="E27:H28"/>
    <mergeCell ref="I27:I28"/>
    <mergeCell ref="B11:B12"/>
    <mergeCell ref="C11:D11"/>
    <mergeCell ref="C12:D12"/>
    <mergeCell ref="C17:D17"/>
    <mergeCell ref="C18:D18"/>
    <mergeCell ref="B13:B16"/>
    <mergeCell ref="C16:D16"/>
    <mergeCell ref="C13:D13"/>
    <mergeCell ref="C14:D14"/>
    <mergeCell ref="C15:D15"/>
    <mergeCell ref="C25:D25"/>
    <mergeCell ref="C19:D19"/>
    <mergeCell ref="C20:D20"/>
    <mergeCell ref="C21:D21"/>
    <mergeCell ref="B23:I23"/>
    <mergeCell ref="C24:D2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Selección de EPP</vt:lpstr>
      <vt:lpstr>BRASKEM</vt:lpstr>
      <vt:lpstr>PEMEX</vt:lpstr>
      <vt:lpstr>CYPLUS IDESA</vt:lpstr>
      <vt:lpstr>AGROPALM</vt:lpstr>
      <vt:lpstr>CYDSA | SISA</vt:lpstr>
      <vt:lpstr>ENERGÍA INFRA</vt:lpstr>
      <vt:lpstr>IENOVA</vt:lpstr>
      <vt:lpstr>GEOSTOCK</vt:lpstr>
      <vt:lpstr>CONTOUR GLOBAL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USIICSA 12</dc:creator>
  <cp:lastModifiedBy>USIICSA04</cp:lastModifiedBy>
  <dcterms:created xsi:type="dcterms:W3CDTF">2021-09-13T16:43:27Z</dcterms:created>
  <dcterms:modified xsi:type="dcterms:W3CDTF">2022-07-25T18:46:54Z</dcterms:modified>
</cp:coreProperties>
</file>